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015" activeTab="1"/>
  </bookViews>
  <sheets>
    <sheet name="اليوم الأول" sheetId="1" r:id="rId1"/>
    <sheet name="اليوم الثاني" sheetId="2" r:id="rId2"/>
    <sheet name="اليوم الثالث" sheetId="3" r:id="rId3"/>
    <sheet name="اليوم الرابع" sheetId="4" r:id="rId4"/>
    <sheet name="الإجمالي" sheetId="5" r:id="rId5"/>
    <sheet name="مقارنة" sheetId="6" r:id="rId6"/>
    <sheet name="رسم بياني" sheetId="7" r:id="rId7"/>
    <sheet name="ورقة1" sheetId="8" r:id="rId8"/>
  </sheets>
  <definedNames/>
  <calcPr calcMode="manual" fullCalcOnLoad="1"/>
</workbook>
</file>

<file path=xl/sharedStrings.xml><?xml version="1.0" encoding="utf-8"?>
<sst xmlns="http://schemas.openxmlformats.org/spreadsheetml/2006/main" count="374" uniqueCount="70">
  <si>
    <t xml:space="preserve">سيئون </t>
  </si>
  <si>
    <t>تريم</t>
  </si>
  <si>
    <t>شبام</t>
  </si>
  <si>
    <t>ساه</t>
  </si>
  <si>
    <t>السوم</t>
  </si>
  <si>
    <t>القطن</t>
  </si>
  <si>
    <t>رخية</t>
  </si>
  <si>
    <t>وادي العين</t>
  </si>
  <si>
    <t>ثمود</t>
  </si>
  <si>
    <t xml:space="preserve">قف العوامر </t>
  </si>
  <si>
    <t>العبر</t>
  </si>
  <si>
    <t>زمخ ومنوخ</t>
  </si>
  <si>
    <t>حجر الصيعر</t>
  </si>
  <si>
    <t>عدد الاطفال المطعمين في المواقع الثابتة</t>
  </si>
  <si>
    <t>من 0-11شهر</t>
  </si>
  <si>
    <t>من 12-59شهر</t>
  </si>
  <si>
    <t>اكثر من 59شهر</t>
  </si>
  <si>
    <t>عدد المواقع الثابتة</t>
  </si>
  <si>
    <t>بلغت</t>
  </si>
  <si>
    <t>لم تبلغ</t>
  </si>
  <si>
    <t>الاجمالي</t>
  </si>
  <si>
    <t>عدد المنازل</t>
  </si>
  <si>
    <t>عدد الاطفال المطعمين عن طريق الفرق المتحركة</t>
  </si>
  <si>
    <t>اطفال من 0-11شهر</t>
  </si>
  <si>
    <t>عدد المتغيبين</t>
  </si>
  <si>
    <t>تمت العودة لهم</t>
  </si>
  <si>
    <t>اجمالي من 0-11شهر</t>
  </si>
  <si>
    <t>غير المطعمين</t>
  </si>
  <si>
    <t>من 0-11 شهر</t>
  </si>
  <si>
    <t>اطفال من12-59شهر</t>
  </si>
  <si>
    <t>من 12-59 شهر</t>
  </si>
  <si>
    <t>اجمالي     من 12-59  شهر</t>
  </si>
  <si>
    <t>اطفال اكثر من 59  شهر</t>
  </si>
  <si>
    <t>عدد المواقع المتحركة</t>
  </si>
  <si>
    <t>حضرمموت سيئون</t>
  </si>
  <si>
    <t xml:space="preserve"> الاجمالي</t>
  </si>
  <si>
    <t>تم تبليغ</t>
  </si>
  <si>
    <t xml:space="preserve">تقرير احصاء يومي خاص بعدد الاطفال المطعمين حسب نوع الفرق والفئات العمريه خلال الجولة الثانية من الحملة الوطنية ضد مرض شلل الاطفال 2005م </t>
  </si>
  <si>
    <t>المحافظة / المديرية</t>
  </si>
  <si>
    <t>رماه</t>
  </si>
  <si>
    <t xml:space="preserve">خلال اليوم ( الأول ) من الحملة الموافق تاريخ 30/ 5 / 2005م </t>
  </si>
  <si>
    <t>بسم الله الرحمن الرحيم</t>
  </si>
  <si>
    <t>مكتب شئون الصحة والسكان بالوادي والصحراء   م/ حضرموت</t>
  </si>
  <si>
    <t xml:space="preserve">برنامج التحصين الصحي الموسع </t>
  </si>
  <si>
    <t xml:space="preserve">خلال اليوم ( الثاني) من الحملة الموافق تاريخ 31/ 5 / 2005م </t>
  </si>
  <si>
    <t xml:space="preserve">خلال اليوم (الثالث ) من الحملة الموافق تاريخ 1/ 6 / 2005م </t>
  </si>
  <si>
    <t xml:space="preserve">إجمالي المطعمين في الجولة الثانية من الحملة الموافق تاريخ 30/ 5  ألى 6/1/ 2005م </t>
  </si>
  <si>
    <t>الأولى</t>
  </si>
  <si>
    <t>المستهدفين</t>
  </si>
  <si>
    <t>أقل من عام</t>
  </si>
  <si>
    <t>الإجمالي</t>
  </si>
  <si>
    <t>الثانية</t>
  </si>
  <si>
    <t>الفارق</t>
  </si>
  <si>
    <t xml:space="preserve">من 12 إلى 59 شهر </t>
  </si>
  <si>
    <t>المديرية</t>
  </si>
  <si>
    <t>من 12 إلى 59 شهر</t>
  </si>
  <si>
    <t xml:space="preserve">خلال اليوم (الرابع) من الحملة الموافق تاريخ 2/ 6 / 2005م </t>
  </si>
  <si>
    <t xml:space="preserve">مقارنة بين عدد المطعمين في الجولة الأولى  (ابريل 2005م  ) والمطعمين في الجولة الثانية ( مايو ـ يونيو 2005م ) </t>
  </si>
  <si>
    <t xml:space="preserve">تقرير نهائي ( *  ) </t>
  </si>
  <si>
    <t xml:space="preserve">تقرير اولي  (    ) </t>
  </si>
  <si>
    <t xml:space="preserve">تقرير نهائي (  * ) </t>
  </si>
  <si>
    <t xml:space="preserve">تقرير نهائي ( * ) </t>
  </si>
  <si>
    <t xml:space="preserve">تقرير اولي  (       ) </t>
  </si>
  <si>
    <t xml:space="preserve">تقرير اولي  (     ) </t>
  </si>
  <si>
    <t xml:space="preserve">تقرير اولي  (      ) </t>
  </si>
  <si>
    <t>نسبة التنفيذ %</t>
  </si>
  <si>
    <t>أطفال أقل عام</t>
  </si>
  <si>
    <t>;;;;</t>
  </si>
  <si>
    <t>أقل من عام / المنازل</t>
  </si>
  <si>
    <t>أكثر من عام / المنازل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</si>
</sst>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.00000"/>
    <numFmt numFmtId="173" formatCode="0.0000"/>
    <numFmt numFmtId="174" formatCode="0.000"/>
  </numFmts>
  <fonts count="19">
    <font>
      <sz val="10"/>
      <name val="Arabic Transparent"/>
      <family val="0"/>
    </font>
    <font>
      <b/>
      <sz val="12"/>
      <name val="Arabic Transparent"/>
      <family val="0"/>
    </font>
    <font>
      <b/>
      <sz val="11"/>
      <name val="Arabic Transparent"/>
      <family val="0"/>
    </font>
    <font>
      <b/>
      <u val="single"/>
      <sz val="11"/>
      <name val="Arabic Transparent"/>
      <family val="0"/>
    </font>
    <font>
      <b/>
      <u val="single"/>
      <sz val="12"/>
      <name val="Arabic Transparent"/>
      <family val="0"/>
    </font>
    <font>
      <b/>
      <sz val="10"/>
      <name val="Arabic Transparent"/>
      <family val="0"/>
    </font>
    <font>
      <b/>
      <sz val="13"/>
      <name val="Arabic Transparent"/>
      <family val="0"/>
    </font>
    <font>
      <b/>
      <sz val="11.5"/>
      <name val="Arabic Transparent"/>
      <family val="0"/>
    </font>
    <font>
      <b/>
      <sz val="15.25"/>
      <color indexed="10"/>
      <name val="Arabic Transparent"/>
      <family val="0"/>
    </font>
    <font>
      <sz val="18.25"/>
      <name val="Arabic Transparent"/>
      <family val="0"/>
    </font>
    <font>
      <b/>
      <sz val="10.5"/>
      <name val="Arabic Transparent"/>
      <family val="0"/>
    </font>
    <font>
      <b/>
      <sz val="8"/>
      <name val="Arabic Transparent"/>
      <family val="0"/>
    </font>
    <font>
      <b/>
      <sz val="11"/>
      <color indexed="9"/>
      <name val="Arabic Transparent"/>
      <family val="0"/>
    </font>
    <font>
      <b/>
      <sz val="18"/>
      <name val="Arabic Transparent"/>
      <family val="0"/>
    </font>
    <font>
      <sz val="18"/>
      <name val="Arabic Transparent"/>
      <family val="0"/>
    </font>
    <font>
      <b/>
      <sz val="20"/>
      <name val="Arabic Transparent"/>
      <family val="0"/>
    </font>
    <font>
      <b/>
      <sz val="22"/>
      <name val="Arabic Transparent"/>
      <family val="0"/>
    </font>
    <font>
      <b/>
      <sz val="24"/>
      <name val="Arabic Transparent"/>
      <family val="0"/>
    </font>
    <font>
      <b/>
      <u val="single"/>
      <sz val="22"/>
      <name val="Arabic Transparent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shrinkToFit="1"/>
    </xf>
    <xf numFmtId="0" fontId="1" fillId="0" borderId="3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9" fontId="0" fillId="0" borderId="0" xfId="19" applyAlignment="1">
      <alignment horizontal="center"/>
    </xf>
    <xf numFmtId="9" fontId="1" fillId="0" borderId="0" xfId="19" applyFont="1" applyAlignment="1">
      <alignment horizontal="center"/>
    </xf>
    <xf numFmtId="9" fontId="1" fillId="0" borderId="55" xfId="19" applyFont="1" applyBorder="1" applyAlignment="1">
      <alignment horizontal="center"/>
    </xf>
    <xf numFmtId="9" fontId="1" fillId="0" borderId="55" xfId="19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9" fontId="1" fillId="0" borderId="0" xfId="19" applyFont="1" applyFill="1" applyBorder="1" applyAlignment="1">
      <alignment horizontal="center" vertical="center" wrapText="1"/>
    </xf>
    <xf numFmtId="9" fontId="1" fillId="0" borderId="55" xfId="19" applyFont="1" applyBorder="1" applyAlignment="1">
      <alignment horizontal="center" vertical="center" wrapText="1"/>
    </xf>
    <xf numFmtId="9" fontId="1" fillId="0" borderId="61" xfId="19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shrinkToFit="1"/>
    </xf>
    <xf numFmtId="0" fontId="16" fillId="0" borderId="3" xfId="0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shrinkToFi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FF0000"/>
                </a:solidFill>
                <a:latin typeface="Arabic Transparent"/>
                <a:ea typeface="Arabic Transparent"/>
                <a:cs typeface="Arabic Transparent"/>
              </a:rPr>
              <a:t>مقارنة  نسبة التغطية بين الجولة الأولى والجولة الثانية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view3D>
      <c:rotX val="75"/>
      <c:rotY val="31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'رسم بياني'!$B$1</c:f>
              <c:strCache>
                <c:ptCount val="1"/>
                <c:pt idx="0">
                  <c:v>الأولى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'رسم بياني'!$A$2:$A$16</c:f>
              <c:strCache>
                <c:ptCount val="15"/>
                <c:pt idx="0">
                  <c:v>سيئون </c:v>
                </c:pt>
                <c:pt idx="1">
                  <c:v>تريم</c:v>
                </c:pt>
                <c:pt idx="2">
                  <c:v>شبام</c:v>
                </c:pt>
                <c:pt idx="3">
                  <c:v>ساه</c:v>
                </c:pt>
                <c:pt idx="4">
                  <c:v>السوم</c:v>
                </c:pt>
                <c:pt idx="5">
                  <c:v>القطن</c:v>
                </c:pt>
                <c:pt idx="6">
                  <c:v>رخية</c:v>
                </c:pt>
                <c:pt idx="7">
                  <c:v>وادي العين</c:v>
                </c:pt>
                <c:pt idx="8">
                  <c:v>ثمود</c:v>
                </c:pt>
                <c:pt idx="9">
                  <c:v>رماه</c:v>
                </c:pt>
                <c:pt idx="10">
                  <c:v>قف العوامر </c:v>
                </c:pt>
                <c:pt idx="11">
                  <c:v>العبر</c:v>
                </c:pt>
                <c:pt idx="12">
                  <c:v>زمخ ومنوخ</c:v>
                </c:pt>
                <c:pt idx="13">
                  <c:v>حجر الصيعر</c:v>
                </c:pt>
                <c:pt idx="14">
                  <c:v>الإجمالي</c:v>
                </c:pt>
              </c:strCache>
            </c:strRef>
          </c:cat>
          <c:val>
            <c:numRef>
              <c:f>'رسم بياني'!$B$2:$B$16</c:f>
              <c:numCache>
                <c:ptCount val="15"/>
                <c:pt idx="0">
                  <c:v>0.9223472574088257</c:v>
                </c:pt>
                <c:pt idx="1">
                  <c:v>1.031322852531532</c:v>
                </c:pt>
                <c:pt idx="2">
                  <c:v>0.9616872129562485</c:v>
                </c:pt>
                <c:pt idx="3">
                  <c:v>1.0968082300184647</c:v>
                </c:pt>
                <c:pt idx="4">
                  <c:v>1.1345</c:v>
                </c:pt>
                <c:pt idx="5">
                  <c:v>0.9851371951219512</c:v>
                </c:pt>
                <c:pt idx="6">
                  <c:v>0.7190737355271176</c:v>
                </c:pt>
                <c:pt idx="7">
                  <c:v>0.9671273031825796</c:v>
                </c:pt>
                <c:pt idx="8">
                  <c:v>0.39958448753462605</c:v>
                </c:pt>
                <c:pt idx="9">
                  <c:v>0.6693208430913349</c:v>
                </c:pt>
                <c:pt idx="10">
                  <c:v>0.063257065948856</c:v>
                </c:pt>
                <c:pt idx="11">
                  <c:v>1.685823754789272</c:v>
                </c:pt>
                <c:pt idx="12">
                  <c:v>0.5496894409937888</c:v>
                </c:pt>
                <c:pt idx="13">
                  <c:v>0.777027027027027</c:v>
                </c:pt>
                <c:pt idx="14">
                  <c:v>0.9398787947439964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'رسم بياني'!$C$1</c:f>
              <c:strCache>
                <c:ptCount val="1"/>
                <c:pt idx="0">
                  <c:v>الثانية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'رسم بياني'!$A$2:$A$16</c:f>
              <c:strCache>
                <c:ptCount val="15"/>
                <c:pt idx="0">
                  <c:v>سيئون </c:v>
                </c:pt>
                <c:pt idx="1">
                  <c:v>تريم</c:v>
                </c:pt>
                <c:pt idx="2">
                  <c:v>شبام</c:v>
                </c:pt>
                <c:pt idx="3">
                  <c:v>ساه</c:v>
                </c:pt>
                <c:pt idx="4">
                  <c:v>السوم</c:v>
                </c:pt>
                <c:pt idx="5">
                  <c:v>القطن</c:v>
                </c:pt>
                <c:pt idx="6">
                  <c:v>رخية</c:v>
                </c:pt>
                <c:pt idx="7">
                  <c:v>وادي العين</c:v>
                </c:pt>
                <c:pt idx="8">
                  <c:v>ثمود</c:v>
                </c:pt>
                <c:pt idx="9">
                  <c:v>رماه</c:v>
                </c:pt>
                <c:pt idx="10">
                  <c:v>قف العوامر </c:v>
                </c:pt>
                <c:pt idx="11">
                  <c:v>العبر</c:v>
                </c:pt>
                <c:pt idx="12">
                  <c:v>زمخ ومنوخ</c:v>
                </c:pt>
                <c:pt idx="13">
                  <c:v>حجر الصيعر</c:v>
                </c:pt>
                <c:pt idx="14">
                  <c:v>الإجمالي</c:v>
                </c:pt>
              </c:strCache>
            </c:strRef>
          </c:cat>
          <c:val>
            <c:numRef>
              <c:f>'رسم بياني'!$C$2:$C$16</c:f>
              <c:numCache>
                <c:ptCount val="15"/>
                <c:pt idx="0">
                  <c:v>0.8754492429152183</c:v>
                </c:pt>
                <c:pt idx="1">
                  <c:v>1.02397035088768</c:v>
                </c:pt>
                <c:pt idx="2">
                  <c:v>0.9042784626540972</c:v>
                </c:pt>
                <c:pt idx="3">
                  <c:v>1.2244790292798733</c:v>
                </c:pt>
                <c:pt idx="4">
                  <c:v>1.251</c:v>
                </c:pt>
                <c:pt idx="5">
                  <c:v>1.0120998475609757</c:v>
                </c:pt>
                <c:pt idx="6">
                  <c:v>0.8695917123705058</c:v>
                </c:pt>
                <c:pt idx="7">
                  <c:v>0.9677554438860971</c:v>
                </c:pt>
                <c:pt idx="8">
                  <c:v>0.6308864265927978</c:v>
                </c:pt>
                <c:pt idx="9">
                  <c:v>0.6210772833723653</c:v>
                </c:pt>
                <c:pt idx="10">
                  <c:v>0.08882907133243607</c:v>
                </c:pt>
                <c:pt idx="11">
                  <c:v>2.2298850574712645</c:v>
                </c:pt>
                <c:pt idx="12">
                  <c:v>0.4658385093167702</c:v>
                </c:pt>
                <c:pt idx="13">
                  <c:v>0.7871621621621622</c:v>
                </c:pt>
                <c:pt idx="14">
                  <c:v>0.9433195514272769</c:v>
                </c:pt>
              </c:numCache>
            </c:numRef>
          </c:val>
          <c:shape val="box"/>
        </c:ser>
        <c:shape val="box"/>
        <c:axId val="62124822"/>
        <c:axId val="22252487"/>
      </c:bar3DChart>
      <c:catAx>
        <c:axId val="6212482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abic Transparent"/>
                <a:ea typeface="Arabic Transparent"/>
                <a:cs typeface="Arabic Transparent"/>
              </a:defRPr>
            </a:pPr>
          </a:p>
        </c:txPr>
        <c:crossAx val="22252487"/>
        <c:crosses val="autoZero"/>
        <c:auto val="1"/>
        <c:lblOffset val="100"/>
        <c:noMultiLvlLbl val="0"/>
      </c:catAx>
      <c:valAx>
        <c:axId val="2225248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solidFill>
                  <a:srgbClr val="FF0000"/>
                </a:solidFill>
                <a:latin typeface="Arabic Transparent"/>
                <a:ea typeface="Arabic Transparent"/>
                <a:cs typeface="Arabic Transparent"/>
              </a:defRPr>
            </a:pPr>
          </a:p>
        </c:txPr>
        <c:crossAx val="62124822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150" b="1" i="0" u="none" baseline="0">
              <a:solidFill>
                <a:srgbClr val="FF0000"/>
              </a:solidFill>
              <a:latin typeface="Arabic Transparent"/>
              <a:ea typeface="Arabic Transparent"/>
              <a:cs typeface="Arabic Transparent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825" b="0" i="0" u="none" baseline="0">
          <a:latin typeface="Arabic Transparent"/>
          <a:ea typeface="Arabic Transparent"/>
          <a:cs typeface="Arabic Transparen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57150</xdr:rowOff>
    </xdr:from>
    <xdr:to>
      <xdr:col>14</xdr:col>
      <xdr:colOff>400050</xdr:colOff>
      <xdr:row>14</xdr:row>
      <xdr:rowOff>219075</xdr:rowOff>
    </xdr:to>
    <xdr:graphicFrame>
      <xdr:nvGraphicFramePr>
        <xdr:cNvPr id="1" name="Chart 1"/>
        <xdr:cNvGraphicFramePr/>
      </xdr:nvGraphicFramePr>
      <xdr:xfrm>
        <a:off x="2371725" y="57150"/>
        <a:ext cx="78295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rightToLeft="1" zoomScale="70" zoomScaleNormal="70" workbookViewId="0" topLeftCell="A1">
      <selection activeCell="A1" sqref="A1:V24"/>
    </sheetView>
  </sheetViews>
  <sheetFormatPr defaultColWidth="9.00390625" defaultRowHeight="12.75"/>
  <cols>
    <col min="1" max="1" width="12.625" style="0" customWidth="1"/>
    <col min="2" max="2" width="5.75390625" style="0" customWidth="1"/>
    <col min="3" max="3" width="6.25390625" style="0" customWidth="1"/>
    <col min="4" max="4" width="6.00390625" style="0" customWidth="1"/>
    <col min="5" max="5" width="4.00390625" style="0" customWidth="1"/>
    <col min="6" max="6" width="5.75390625" style="0" customWidth="1"/>
    <col min="7" max="7" width="6.375" style="0" customWidth="1"/>
    <col min="8" max="8" width="8.75390625" style="0" customWidth="1"/>
    <col min="9" max="9" width="7.625" style="0" customWidth="1"/>
    <col min="10" max="10" width="6.00390625" style="0" customWidth="1"/>
    <col min="11" max="11" width="4.625" style="0" customWidth="1"/>
    <col min="12" max="12" width="7.00390625" style="0" customWidth="1"/>
    <col min="13" max="13" width="6.25390625" style="0" customWidth="1"/>
    <col min="14" max="14" width="9.625" style="0" customWidth="1"/>
    <col min="15" max="15" width="7.625" style="0" customWidth="1"/>
    <col min="16" max="16" width="4.75390625" style="0" customWidth="1"/>
    <col min="17" max="17" width="8.75390625" style="0" customWidth="1"/>
    <col min="18" max="19" width="7.75390625" style="0" customWidth="1"/>
    <col min="20" max="20" width="5.875" style="0" customWidth="1"/>
    <col min="21" max="21" width="5.125" style="0" customWidth="1"/>
    <col min="22" max="22" width="7.375" style="0" customWidth="1"/>
  </cols>
  <sheetData>
    <row r="1" spans="1:22" ht="16.5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ht="16.5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13.5">
      <c r="A3" s="151" t="s">
        <v>43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ht="16.5">
      <c r="A4" s="132" t="s">
        <v>37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ht="16.5">
      <c r="A5" s="150" t="s">
        <v>40</v>
      </c>
      <c r="B5" s="150"/>
      <c r="C5" s="150"/>
      <c r="D5" s="150"/>
      <c r="E5" s="150"/>
      <c r="F5" s="150"/>
      <c r="G5" s="150"/>
      <c r="H5" s="150"/>
      <c r="I5" s="77" t="s">
        <v>67</v>
      </c>
      <c r="J5" s="1"/>
      <c r="K5" s="1"/>
      <c r="L5" s="1"/>
      <c r="M5" s="1"/>
      <c r="N5" s="133" t="s">
        <v>63</v>
      </c>
      <c r="O5" s="133"/>
      <c r="P5" s="133"/>
      <c r="Q5" s="133" t="s">
        <v>61</v>
      </c>
      <c r="R5" s="133"/>
      <c r="S5" s="133"/>
      <c r="T5" s="1"/>
      <c r="U5" s="1"/>
      <c r="V5" s="1"/>
    </row>
    <row r="6" spans="1:22" ht="9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1"/>
      <c r="T6" s="1"/>
      <c r="U6" s="1"/>
      <c r="V6" s="1"/>
    </row>
    <row r="7" spans="1:22" ht="15" thickBot="1" thickTop="1">
      <c r="A7" s="38"/>
      <c r="B7" s="134" t="s">
        <v>13</v>
      </c>
      <c r="C7" s="135"/>
      <c r="D7" s="136"/>
      <c r="E7" s="140" t="s">
        <v>17</v>
      </c>
      <c r="F7" s="135"/>
      <c r="G7" s="141"/>
      <c r="H7" s="128" t="s">
        <v>22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30"/>
      <c r="V7" s="131"/>
    </row>
    <row r="8" spans="1:22" ht="14.25" customHeight="1" thickBot="1">
      <c r="A8" s="39"/>
      <c r="B8" s="137"/>
      <c r="C8" s="138"/>
      <c r="D8" s="139"/>
      <c r="E8" s="142"/>
      <c r="F8" s="138"/>
      <c r="G8" s="143"/>
      <c r="H8" s="144" t="s">
        <v>21</v>
      </c>
      <c r="I8" s="122" t="s">
        <v>23</v>
      </c>
      <c r="J8" s="121"/>
      <c r="K8" s="121"/>
      <c r="L8" s="121"/>
      <c r="M8" s="146"/>
      <c r="N8" s="122" t="s">
        <v>29</v>
      </c>
      <c r="O8" s="121"/>
      <c r="P8" s="121"/>
      <c r="Q8" s="121"/>
      <c r="R8" s="146"/>
      <c r="S8" s="40"/>
      <c r="T8" s="147" t="s">
        <v>33</v>
      </c>
      <c r="U8" s="148"/>
      <c r="V8" s="149"/>
    </row>
    <row r="9" spans="1:22" ht="53.25" customHeight="1" thickBot="1" thickTop="1">
      <c r="A9" s="6" t="s">
        <v>38</v>
      </c>
      <c r="B9" s="41" t="s">
        <v>14</v>
      </c>
      <c r="C9" s="42" t="s">
        <v>15</v>
      </c>
      <c r="D9" s="43" t="s">
        <v>16</v>
      </c>
      <c r="E9" s="44" t="s">
        <v>18</v>
      </c>
      <c r="F9" s="42" t="s">
        <v>19</v>
      </c>
      <c r="G9" s="43" t="s">
        <v>20</v>
      </c>
      <c r="H9" s="145"/>
      <c r="I9" s="45" t="s">
        <v>28</v>
      </c>
      <c r="J9" s="46" t="s">
        <v>24</v>
      </c>
      <c r="K9" s="46" t="s">
        <v>25</v>
      </c>
      <c r="L9" s="46" t="s">
        <v>26</v>
      </c>
      <c r="M9" s="47" t="s">
        <v>27</v>
      </c>
      <c r="N9" s="45" t="s">
        <v>30</v>
      </c>
      <c r="O9" s="46" t="s">
        <v>24</v>
      </c>
      <c r="P9" s="46" t="s">
        <v>25</v>
      </c>
      <c r="Q9" s="46" t="s">
        <v>31</v>
      </c>
      <c r="R9" s="47" t="s">
        <v>27</v>
      </c>
      <c r="S9" s="48" t="s">
        <v>32</v>
      </c>
      <c r="T9" s="49" t="s">
        <v>18</v>
      </c>
      <c r="U9" s="50" t="s">
        <v>36</v>
      </c>
      <c r="V9" s="51" t="s">
        <v>35</v>
      </c>
    </row>
    <row r="10" spans="1:22" ht="18">
      <c r="A10" s="5" t="s">
        <v>0</v>
      </c>
      <c r="B10" s="7">
        <v>32</v>
      </c>
      <c r="C10" s="8">
        <v>57</v>
      </c>
      <c r="D10" s="9">
        <v>0</v>
      </c>
      <c r="E10" s="10">
        <v>1</v>
      </c>
      <c r="F10" s="8">
        <v>0</v>
      </c>
      <c r="G10" s="11">
        <v>1</v>
      </c>
      <c r="H10" s="12">
        <v>4112</v>
      </c>
      <c r="I10" s="7">
        <v>1105</v>
      </c>
      <c r="J10" s="8">
        <v>93</v>
      </c>
      <c r="K10" s="8">
        <v>0</v>
      </c>
      <c r="L10" s="7">
        <f>I10+K10</f>
        <v>1105</v>
      </c>
      <c r="M10" s="15">
        <f>J10-K10</f>
        <v>93</v>
      </c>
      <c r="N10" s="7">
        <v>4329</v>
      </c>
      <c r="O10" s="8">
        <v>363</v>
      </c>
      <c r="P10" s="8">
        <v>0</v>
      </c>
      <c r="Q10" s="7">
        <f>N10+P10</f>
        <v>4329</v>
      </c>
      <c r="R10" s="8">
        <f>O10-P10</f>
        <v>363</v>
      </c>
      <c r="S10" s="12">
        <v>0</v>
      </c>
      <c r="T10" s="10">
        <v>57</v>
      </c>
      <c r="U10" s="11">
        <v>0</v>
      </c>
      <c r="V10" s="13">
        <v>57</v>
      </c>
    </row>
    <row r="11" spans="1:22" ht="18">
      <c r="A11" s="3" t="s">
        <v>1</v>
      </c>
      <c r="B11" s="14">
        <v>29</v>
      </c>
      <c r="C11" s="15">
        <v>29</v>
      </c>
      <c r="D11" s="16">
        <v>0</v>
      </c>
      <c r="E11" s="17">
        <v>1</v>
      </c>
      <c r="F11" s="15">
        <v>0</v>
      </c>
      <c r="G11" s="18">
        <v>1</v>
      </c>
      <c r="H11" s="19">
        <v>4900</v>
      </c>
      <c r="I11" s="14">
        <v>1699</v>
      </c>
      <c r="J11" s="15">
        <v>92</v>
      </c>
      <c r="K11" s="15">
        <v>0</v>
      </c>
      <c r="L11" s="7">
        <f aca="true" t="shared" si="0" ref="L11:L23">I11+K11</f>
        <v>1699</v>
      </c>
      <c r="M11" s="15">
        <f>J11-K11</f>
        <v>92</v>
      </c>
      <c r="N11" s="14">
        <v>6014</v>
      </c>
      <c r="O11" s="15">
        <v>535</v>
      </c>
      <c r="P11" s="15">
        <v>0</v>
      </c>
      <c r="Q11" s="7">
        <f aca="true" t="shared" si="1" ref="Q11:Q23">N11+P11</f>
        <v>6014</v>
      </c>
      <c r="R11" s="8">
        <f aca="true" t="shared" si="2" ref="R11:R23">O11-P11</f>
        <v>535</v>
      </c>
      <c r="S11" s="19">
        <v>64</v>
      </c>
      <c r="T11" s="17">
        <v>66</v>
      </c>
      <c r="U11" s="18">
        <v>0</v>
      </c>
      <c r="V11" s="20">
        <v>66</v>
      </c>
    </row>
    <row r="12" spans="1:22" ht="18">
      <c r="A12" s="3" t="s">
        <v>2</v>
      </c>
      <c r="B12" s="14">
        <v>9</v>
      </c>
      <c r="C12" s="15">
        <v>35</v>
      </c>
      <c r="D12" s="16">
        <v>0</v>
      </c>
      <c r="E12" s="17">
        <v>1</v>
      </c>
      <c r="F12" s="15">
        <v>0</v>
      </c>
      <c r="G12" s="18">
        <v>1</v>
      </c>
      <c r="H12" s="19">
        <v>2204</v>
      </c>
      <c r="I12" s="14">
        <v>616</v>
      </c>
      <c r="J12" s="15">
        <v>73</v>
      </c>
      <c r="K12" s="15">
        <v>0</v>
      </c>
      <c r="L12" s="7">
        <f t="shared" si="0"/>
        <v>616</v>
      </c>
      <c r="M12" s="15">
        <f>J12-K12</f>
        <v>73</v>
      </c>
      <c r="N12" s="14">
        <v>2084</v>
      </c>
      <c r="O12" s="15">
        <v>141</v>
      </c>
      <c r="P12" s="15">
        <v>0</v>
      </c>
      <c r="Q12" s="7">
        <f t="shared" si="1"/>
        <v>2084</v>
      </c>
      <c r="R12" s="8">
        <f t="shared" si="2"/>
        <v>141</v>
      </c>
      <c r="S12" s="19">
        <v>15</v>
      </c>
      <c r="T12" s="17">
        <v>30</v>
      </c>
      <c r="U12" s="18">
        <v>0</v>
      </c>
      <c r="V12" s="20">
        <v>30</v>
      </c>
    </row>
    <row r="13" spans="1:22" ht="18">
      <c r="A13" s="3" t="s">
        <v>3</v>
      </c>
      <c r="B13" s="14">
        <v>4</v>
      </c>
      <c r="C13" s="15">
        <v>0</v>
      </c>
      <c r="D13" s="16">
        <v>0</v>
      </c>
      <c r="E13" s="17">
        <v>1</v>
      </c>
      <c r="F13" s="15">
        <v>0</v>
      </c>
      <c r="G13" s="18">
        <v>1</v>
      </c>
      <c r="H13" s="19">
        <v>980</v>
      </c>
      <c r="I13" s="14">
        <v>403</v>
      </c>
      <c r="J13" s="15">
        <v>30</v>
      </c>
      <c r="K13" s="15">
        <v>19</v>
      </c>
      <c r="L13" s="7">
        <f t="shared" si="0"/>
        <v>422</v>
      </c>
      <c r="M13" s="15">
        <f>J13-K13</f>
        <v>11</v>
      </c>
      <c r="N13" s="14">
        <v>1544</v>
      </c>
      <c r="O13" s="15">
        <v>103</v>
      </c>
      <c r="P13" s="15">
        <v>63</v>
      </c>
      <c r="Q13" s="7">
        <f t="shared" si="1"/>
        <v>1607</v>
      </c>
      <c r="R13" s="8">
        <f t="shared" si="2"/>
        <v>40</v>
      </c>
      <c r="S13" s="19">
        <v>7</v>
      </c>
      <c r="T13" s="17">
        <v>20</v>
      </c>
      <c r="U13" s="18">
        <v>0</v>
      </c>
      <c r="V13" s="20">
        <v>20</v>
      </c>
    </row>
    <row r="14" spans="1:22" ht="18">
      <c r="A14" s="3" t="s">
        <v>4</v>
      </c>
      <c r="B14" s="14">
        <v>0</v>
      </c>
      <c r="C14" s="15">
        <v>0</v>
      </c>
      <c r="D14" s="16">
        <v>0</v>
      </c>
      <c r="E14" s="17">
        <v>0</v>
      </c>
      <c r="F14" s="15">
        <v>0</v>
      </c>
      <c r="G14" s="18">
        <v>0</v>
      </c>
      <c r="H14" s="19">
        <v>457</v>
      </c>
      <c r="I14" s="14">
        <v>179</v>
      </c>
      <c r="J14" s="15">
        <v>21</v>
      </c>
      <c r="K14" s="15">
        <v>10</v>
      </c>
      <c r="L14" s="7">
        <f t="shared" si="0"/>
        <v>189</v>
      </c>
      <c r="M14" s="15">
        <f aca="true" t="shared" si="3" ref="M14:M24">J14-K14</f>
        <v>11</v>
      </c>
      <c r="N14" s="14">
        <v>793</v>
      </c>
      <c r="O14" s="15">
        <v>23</v>
      </c>
      <c r="P14" s="15">
        <v>16</v>
      </c>
      <c r="Q14" s="7">
        <f t="shared" si="1"/>
        <v>809</v>
      </c>
      <c r="R14" s="8">
        <f t="shared" si="2"/>
        <v>7</v>
      </c>
      <c r="S14" s="19">
        <v>1</v>
      </c>
      <c r="T14" s="17">
        <v>21</v>
      </c>
      <c r="U14" s="18">
        <v>0</v>
      </c>
      <c r="V14" s="20">
        <v>21</v>
      </c>
    </row>
    <row r="15" spans="1:22" ht="18">
      <c r="A15" s="3" t="s">
        <v>5</v>
      </c>
      <c r="B15" s="14">
        <v>24</v>
      </c>
      <c r="C15" s="15">
        <v>79</v>
      </c>
      <c r="D15" s="16">
        <v>12</v>
      </c>
      <c r="E15" s="17">
        <v>1</v>
      </c>
      <c r="F15" s="15">
        <v>0</v>
      </c>
      <c r="G15" s="18">
        <v>1</v>
      </c>
      <c r="H15" s="19">
        <v>2740</v>
      </c>
      <c r="I15" s="14">
        <v>582</v>
      </c>
      <c r="J15" s="15">
        <v>97</v>
      </c>
      <c r="K15" s="15">
        <v>0</v>
      </c>
      <c r="L15" s="7">
        <f t="shared" si="0"/>
        <v>582</v>
      </c>
      <c r="M15" s="15">
        <f t="shared" si="3"/>
        <v>97</v>
      </c>
      <c r="N15" s="14">
        <v>3660</v>
      </c>
      <c r="O15" s="15">
        <v>147</v>
      </c>
      <c r="P15" s="15">
        <v>0</v>
      </c>
      <c r="Q15" s="7">
        <f t="shared" si="1"/>
        <v>3660</v>
      </c>
      <c r="R15" s="8">
        <f t="shared" si="2"/>
        <v>147</v>
      </c>
      <c r="S15" s="19">
        <v>3</v>
      </c>
      <c r="T15" s="17">
        <v>41</v>
      </c>
      <c r="U15" s="18">
        <v>0</v>
      </c>
      <c r="V15" s="20">
        <v>41</v>
      </c>
    </row>
    <row r="16" spans="1:22" ht="18">
      <c r="A16" s="3" t="s">
        <v>6</v>
      </c>
      <c r="B16" s="14">
        <v>0</v>
      </c>
      <c r="C16" s="15">
        <v>0</v>
      </c>
      <c r="D16" s="16">
        <v>0</v>
      </c>
      <c r="E16" s="17">
        <v>0</v>
      </c>
      <c r="F16" s="15">
        <v>0</v>
      </c>
      <c r="G16" s="18">
        <v>0</v>
      </c>
      <c r="H16" s="19">
        <v>437</v>
      </c>
      <c r="I16" s="14">
        <v>137</v>
      </c>
      <c r="J16" s="15">
        <v>5</v>
      </c>
      <c r="K16" s="15">
        <v>0</v>
      </c>
      <c r="L16" s="7">
        <f t="shared" si="0"/>
        <v>137</v>
      </c>
      <c r="M16" s="15">
        <f t="shared" si="3"/>
        <v>5</v>
      </c>
      <c r="N16" s="14">
        <v>509</v>
      </c>
      <c r="O16" s="15">
        <v>23</v>
      </c>
      <c r="P16" s="15">
        <v>0</v>
      </c>
      <c r="Q16" s="7">
        <f t="shared" si="1"/>
        <v>509</v>
      </c>
      <c r="R16" s="8">
        <f t="shared" si="2"/>
        <v>23</v>
      </c>
      <c r="S16" s="19">
        <v>0</v>
      </c>
      <c r="T16" s="17">
        <v>7</v>
      </c>
      <c r="U16" s="18">
        <v>0</v>
      </c>
      <c r="V16" s="20">
        <v>7</v>
      </c>
    </row>
    <row r="17" spans="1:22" ht="18">
      <c r="A17" s="3" t="s">
        <v>7</v>
      </c>
      <c r="B17" s="14">
        <v>0</v>
      </c>
      <c r="C17" s="15">
        <v>0</v>
      </c>
      <c r="D17" s="16">
        <v>0</v>
      </c>
      <c r="E17" s="17">
        <v>1</v>
      </c>
      <c r="F17" s="15">
        <v>0</v>
      </c>
      <c r="G17" s="18">
        <v>1</v>
      </c>
      <c r="H17" s="19">
        <v>1610</v>
      </c>
      <c r="I17" s="14">
        <v>473</v>
      </c>
      <c r="J17" s="15">
        <v>33</v>
      </c>
      <c r="K17" s="15">
        <v>0</v>
      </c>
      <c r="L17" s="7">
        <f t="shared" si="0"/>
        <v>473</v>
      </c>
      <c r="M17" s="15">
        <f t="shared" si="3"/>
        <v>33</v>
      </c>
      <c r="N17" s="14">
        <v>1532</v>
      </c>
      <c r="O17" s="15">
        <v>42</v>
      </c>
      <c r="P17" s="15">
        <v>0</v>
      </c>
      <c r="Q17" s="7">
        <f t="shared" si="1"/>
        <v>1532</v>
      </c>
      <c r="R17" s="8">
        <f t="shared" si="2"/>
        <v>42</v>
      </c>
      <c r="S17" s="19">
        <v>10</v>
      </c>
      <c r="T17" s="17">
        <v>28</v>
      </c>
      <c r="U17" s="18">
        <v>0</v>
      </c>
      <c r="V17" s="20">
        <v>28</v>
      </c>
    </row>
    <row r="18" spans="1:22" ht="18">
      <c r="A18" s="3" t="s">
        <v>8</v>
      </c>
      <c r="B18" s="14">
        <v>0</v>
      </c>
      <c r="C18" s="15">
        <v>0</v>
      </c>
      <c r="D18" s="16">
        <v>0</v>
      </c>
      <c r="E18" s="17">
        <v>1</v>
      </c>
      <c r="F18" s="15">
        <v>0</v>
      </c>
      <c r="G18" s="18">
        <v>1</v>
      </c>
      <c r="H18" s="19">
        <v>94</v>
      </c>
      <c r="I18" s="14">
        <v>38</v>
      </c>
      <c r="J18" s="15">
        <v>0</v>
      </c>
      <c r="K18" s="15">
        <v>0</v>
      </c>
      <c r="L18" s="7">
        <f t="shared" si="0"/>
        <v>38</v>
      </c>
      <c r="M18" s="15">
        <f t="shared" si="3"/>
        <v>0</v>
      </c>
      <c r="N18" s="14">
        <v>138</v>
      </c>
      <c r="O18" s="15">
        <v>0</v>
      </c>
      <c r="P18" s="15">
        <v>0</v>
      </c>
      <c r="Q18" s="7">
        <f t="shared" si="1"/>
        <v>138</v>
      </c>
      <c r="R18" s="8">
        <f t="shared" si="2"/>
        <v>0</v>
      </c>
      <c r="S18" s="19">
        <v>16</v>
      </c>
      <c r="T18" s="17">
        <v>4</v>
      </c>
      <c r="U18" s="18">
        <v>0</v>
      </c>
      <c r="V18" s="20">
        <v>4</v>
      </c>
    </row>
    <row r="19" spans="1:22" ht="18">
      <c r="A19" s="3" t="s">
        <v>39</v>
      </c>
      <c r="B19" s="14">
        <v>25</v>
      </c>
      <c r="C19" s="15">
        <v>90</v>
      </c>
      <c r="D19" s="16">
        <v>13</v>
      </c>
      <c r="E19" s="17">
        <v>1</v>
      </c>
      <c r="F19" s="15">
        <v>0</v>
      </c>
      <c r="G19" s="18">
        <v>1</v>
      </c>
      <c r="H19" s="19">
        <v>201</v>
      </c>
      <c r="I19" s="14">
        <v>37</v>
      </c>
      <c r="J19" s="15">
        <v>2</v>
      </c>
      <c r="K19" s="15">
        <v>0</v>
      </c>
      <c r="L19" s="7">
        <f t="shared" si="0"/>
        <v>37</v>
      </c>
      <c r="M19" s="15">
        <f t="shared" si="3"/>
        <v>2</v>
      </c>
      <c r="N19" s="14">
        <v>244</v>
      </c>
      <c r="O19" s="15">
        <v>4</v>
      </c>
      <c r="P19" s="15">
        <v>0</v>
      </c>
      <c r="Q19" s="7">
        <f t="shared" si="1"/>
        <v>244</v>
      </c>
      <c r="R19" s="8">
        <f t="shared" si="2"/>
        <v>4</v>
      </c>
      <c r="S19" s="19">
        <v>37</v>
      </c>
      <c r="T19" s="17">
        <v>4</v>
      </c>
      <c r="U19" s="18">
        <v>0</v>
      </c>
      <c r="V19" s="20">
        <v>4</v>
      </c>
    </row>
    <row r="20" spans="1:22" ht="18">
      <c r="A20" s="3" t="s">
        <v>9</v>
      </c>
      <c r="B20" s="14">
        <v>0</v>
      </c>
      <c r="C20" s="15">
        <v>0</v>
      </c>
      <c r="D20" s="16">
        <v>0</v>
      </c>
      <c r="E20" s="17">
        <v>0</v>
      </c>
      <c r="F20" s="15">
        <v>0</v>
      </c>
      <c r="G20" s="18">
        <v>0</v>
      </c>
      <c r="H20" s="19">
        <v>18</v>
      </c>
      <c r="I20" s="14">
        <v>13</v>
      </c>
      <c r="J20" s="15">
        <v>0</v>
      </c>
      <c r="K20" s="15">
        <v>0</v>
      </c>
      <c r="L20" s="7">
        <f t="shared" si="0"/>
        <v>13</v>
      </c>
      <c r="M20" s="15">
        <f t="shared" si="3"/>
        <v>0</v>
      </c>
      <c r="N20" s="14">
        <v>17</v>
      </c>
      <c r="O20" s="15">
        <v>0</v>
      </c>
      <c r="P20" s="15">
        <v>0</v>
      </c>
      <c r="Q20" s="7">
        <f t="shared" si="1"/>
        <v>17</v>
      </c>
      <c r="R20" s="8">
        <f t="shared" si="2"/>
        <v>0</v>
      </c>
      <c r="S20" s="19">
        <v>3</v>
      </c>
      <c r="T20" s="17">
        <v>2</v>
      </c>
      <c r="U20" s="18">
        <v>0</v>
      </c>
      <c r="V20" s="20">
        <v>2</v>
      </c>
    </row>
    <row r="21" spans="1:22" ht="18">
      <c r="A21" s="3" t="s">
        <v>10</v>
      </c>
      <c r="B21" s="14">
        <v>0</v>
      </c>
      <c r="C21" s="15">
        <v>0</v>
      </c>
      <c r="D21" s="16">
        <v>0</v>
      </c>
      <c r="E21" s="17">
        <v>1</v>
      </c>
      <c r="F21" s="15">
        <v>0</v>
      </c>
      <c r="G21" s="18">
        <v>1</v>
      </c>
      <c r="H21" s="19">
        <v>185</v>
      </c>
      <c r="I21" s="14">
        <v>67</v>
      </c>
      <c r="J21" s="15">
        <v>5</v>
      </c>
      <c r="K21" s="15">
        <v>0</v>
      </c>
      <c r="L21" s="7">
        <f t="shared" si="0"/>
        <v>67</v>
      </c>
      <c r="M21" s="15">
        <f t="shared" si="3"/>
        <v>5</v>
      </c>
      <c r="N21" s="14">
        <v>261</v>
      </c>
      <c r="O21" s="15">
        <v>7</v>
      </c>
      <c r="P21" s="15">
        <v>0</v>
      </c>
      <c r="Q21" s="7">
        <f t="shared" si="1"/>
        <v>261</v>
      </c>
      <c r="R21" s="8">
        <f t="shared" si="2"/>
        <v>7</v>
      </c>
      <c r="S21" s="19">
        <v>5</v>
      </c>
      <c r="T21" s="17">
        <v>2</v>
      </c>
      <c r="U21" s="18">
        <v>0</v>
      </c>
      <c r="V21" s="20">
        <v>2</v>
      </c>
    </row>
    <row r="22" spans="1:22" ht="18">
      <c r="A22" s="3" t="s">
        <v>11</v>
      </c>
      <c r="B22" s="14">
        <v>0</v>
      </c>
      <c r="C22" s="15">
        <v>0</v>
      </c>
      <c r="D22" s="16">
        <v>0</v>
      </c>
      <c r="E22" s="17">
        <v>0</v>
      </c>
      <c r="F22" s="15">
        <v>0</v>
      </c>
      <c r="G22" s="18">
        <v>0</v>
      </c>
      <c r="H22" s="19">
        <v>8</v>
      </c>
      <c r="I22" s="14">
        <v>1</v>
      </c>
      <c r="J22" s="15">
        <v>1</v>
      </c>
      <c r="K22" s="15">
        <v>0</v>
      </c>
      <c r="L22" s="7">
        <f t="shared" si="0"/>
        <v>1</v>
      </c>
      <c r="M22" s="15">
        <f t="shared" si="3"/>
        <v>1</v>
      </c>
      <c r="N22" s="14">
        <v>18</v>
      </c>
      <c r="O22" s="15">
        <v>0</v>
      </c>
      <c r="P22" s="15">
        <v>0</v>
      </c>
      <c r="Q22" s="7">
        <f t="shared" si="1"/>
        <v>18</v>
      </c>
      <c r="R22" s="8">
        <f t="shared" si="2"/>
        <v>0</v>
      </c>
      <c r="S22" s="19">
        <v>0</v>
      </c>
      <c r="T22" s="17">
        <v>2</v>
      </c>
      <c r="U22" s="18">
        <v>0</v>
      </c>
      <c r="V22" s="20">
        <v>2</v>
      </c>
    </row>
    <row r="23" spans="1:22" ht="18.75" thickBot="1">
      <c r="A23" s="3" t="s">
        <v>12</v>
      </c>
      <c r="B23" s="21">
        <v>0</v>
      </c>
      <c r="C23" s="22">
        <v>0</v>
      </c>
      <c r="D23" s="23">
        <v>0</v>
      </c>
      <c r="E23" s="24">
        <v>0</v>
      </c>
      <c r="F23" s="22">
        <v>0</v>
      </c>
      <c r="G23" s="25">
        <v>0</v>
      </c>
      <c r="H23" s="26">
        <v>34</v>
      </c>
      <c r="I23" s="21">
        <v>16</v>
      </c>
      <c r="J23" s="22">
        <v>0</v>
      </c>
      <c r="K23" s="22">
        <v>0</v>
      </c>
      <c r="L23" s="7">
        <f t="shared" si="0"/>
        <v>16</v>
      </c>
      <c r="M23" s="15">
        <f t="shared" si="3"/>
        <v>0</v>
      </c>
      <c r="N23" s="21">
        <v>69</v>
      </c>
      <c r="O23" s="22">
        <v>5</v>
      </c>
      <c r="P23" s="22">
        <v>0</v>
      </c>
      <c r="Q23" s="7">
        <f t="shared" si="1"/>
        <v>69</v>
      </c>
      <c r="R23" s="8">
        <f t="shared" si="2"/>
        <v>5</v>
      </c>
      <c r="S23" s="26">
        <v>3</v>
      </c>
      <c r="T23" s="24">
        <v>2</v>
      </c>
      <c r="U23" s="25">
        <v>0</v>
      </c>
      <c r="V23" s="27">
        <v>2</v>
      </c>
    </row>
    <row r="24" spans="1:22" ht="18.75" thickBot="1">
      <c r="A24" s="4" t="s">
        <v>34</v>
      </c>
      <c r="B24" s="28">
        <f aca="true" t="shared" si="4" ref="B24:V24">SUM(B10:B23)</f>
        <v>123</v>
      </c>
      <c r="C24" s="29">
        <f t="shared" si="4"/>
        <v>290</v>
      </c>
      <c r="D24" s="30">
        <f t="shared" si="4"/>
        <v>25</v>
      </c>
      <c r="E24" s="31">
        <f t="shared" si="4"/>
        <v>9</v>
      </c>
      <c r="F24" s="32">
        <f t="shared" si="4"/>
        <v>0</v>
      </c>
      <c r="G24" s="33">
        <f t="shared" si="4"/>
        <v>9</v>
      </c>
      <c r="H24" s="34">
        <f t="shared" si="4"/>
        <v>17980</v>
      </c>
      <c r="I24" s="35">
        <f t="shared" si="4"/>
        <v>5366</v>
      </c>
      <c r="J24" s="32">
        <f t="shared" si="4"/>
        <v>452</v>
      </c>
      <c r="K24" s="76">
        <f t="shared" si="4"/>
        <v>29</v>
      </c>
      <c r="L24" s="32">
        <f t="shared" si="4"/>
        <v>5395</v>
      </c>
      <c r="M24" s="15">
        <f t="shared" si="3"/>
        <v>423</v>
      </c>
      <c r="N24" s="31">
        <f t="shared" si="4"/>
        <v>21212</v>
      </c>
      <c r="O24" s="32">
        <f t="shared" si="4"/>
        <v>1393</v>
      </c>
      <c r="P24" s="76">
        <f t="shared" si="4"/>
        <v>79</v>
      </c>
      <c r="Q24" s="32">
        <f t="shared" si="4"/>
        <v>21291</v>
      </c>
      <c r="R24" s="32">
        <f t="shared" si="4"/>
        <v>1314</v>
      </c>
      <c r="S24" s="32">
        <f t="shared" si="4"/>
        <v>164</v>
      </c>
      <c r="T24" s="32">
        <f t="shared" si="4"/>
        <v>286</v>
      </c>
      <c r="U24" s="33">
        <f t="shared" si="4"/>
        <v>0</v>
      </c>
      <c r="V24" s="37">
        <f t="shared" si="4"/>
        <v>286</v>
      </c>
    </row>
    <row r="25" ht="14.25" thickTop="1"/>
  </sheetData>
  <mergeCells count="14">
    <mergeCell ref="A1:V1"/>
    <mergeCell ref="A2:V2"/>
    <mergeCell ref="A3:V3"/>
    <mergeCell ref="Q5:S5"/>
    <mergeCell ref="H7:V7"/>
    <mergeCell ref="A4:V4"/>
    <mergeCell ref="N5:P5"/>
    <mergeCell ref="B7:D8"/>
    <mergeCell ref="E7:G8"/>
    <mergeCell ref="H8:H9"/>
    <mergeCell ref="I8:M8"/>
    <mergeCell ref="T8:V8"/>
    <mergeCell ref="N8:R8"/>
    <mergeCell ref="A5:H5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rightToLeft="1" tabSelected="1" zoomScale="75" zoomScaleNormal="75" workbookViewId="0" topLeftCell="A1">
      <selection activeCell="A1" sqref="A1:V24"/>
    </sheetView>
  </sheetViews>
  <sheetFormatPr defaultColWidth="9.00390625" defaultRowHeight="12.75"/>
  <cols>
    <col min="1" max="1" width="12.375" style="0" customWidth="1"/>
    <col min="2" max="7" width="5.75390625" style="0" customWidth="1"/>
    <col min="8" max="8" width="8.375" style="0" customWidth="1"/>
    <col min="9" max="9" width="7.875" style="0" customWidth="1"/>
    <col min="10" max="11" width="5.75390625" style="0" customWidth="1"/>
    <col min="12" max="12" width="6.75390625" style="0" customWidth="1"/>
    <col min="13" max="13" width="5.75390625" style="0" customWidth="1"/>
    <col min="14" max="14" width="9.625" style="0" customWidth="1"/>
    <col min="15" max="15" width="7.00390625" style="0" customWidth="1"/>
    <col min="16" max="16" width="5.75390625" style="0" customWidth="1"/>
    <col min="17" max="17" width="8.625" style="0" customWidth="1"/>
    <col min="18" max="18" width="7.75390625" style="0" customWidth="1"/>
    <col min="19" max="22" width="5.75390625" style="0" customWidth="1"/>
  </cols>
  <sheetData>
    <row r="1" spans="1:22" ht="16.5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ht="16.5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16.5">
      <c r="A3" s="132" t="s">
        <v>43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ht="16.5">
      <c r="A4" s="132" t="s">
        <v>37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ht="16.5">
      <c r="A5" s="150" t="s">
        <v>44</v>
      </c>
      <c r="B5" s="150"/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33" t="s">
        <v>62</v>
      </c>
      <c r="O5" s="133"/>
      <c r="P5" s="133"/>
      <c r="Q5" s="133" t="s">
        <v>61</v>
      </c>
      <c r="R5" s="133"/>
      <c r="S5" s="133"/>
      <c r="T5" s="1"/>
      <c r="U5" s="1"/>
      <c r="V5" s="1"/>
    </row>
    <row r="6" spans="1:22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1"/>
      <c r="T6" s="1"/>
      <c r="U6" s="1"/>
      <c r="V6" s="1"/>
    </row>
    <row r="7" spans="1:22" ht="15" thickBot="1" thickTop="1">
      <c r="A7" s="38"/>
      <c r="B7" s="134" t="s">
        <v>13</v>
      </c>
      <c r="C7" s="135"/>
      <c r="D7" s="136"/>
      <c r="E7" s="140" t="s">
        <v>17</v>
      </c>
      <c r="F7" s="135"/>
      <c r="G7" s="141"/>
      <c r="H7" s="128" t="s">
        <v>22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30"/>
      <c r="V7" s="131"/>
    </row>
    <row r="8" spans="1:22" ht="14.25" thickBot="1">
      <c r="A8" s="39"/>
      <c r="B8" s="137"/>
      <c r="C8" s="138"/>
      <c r="D8" s="139"/>
      <c r="E8" s="142"/>
      <c r="F8" s="138"/>
      <c r="G8" s="143"/>
      <c r="H8" s="144" t="s">
        <v>21</v>
      </c>
      <c r="I8" s="122" t="s">
        <v>23</v>
      </c>
      <c r="J8" s="121"/>
      <c r="K8" s="121"/>
      <c r="L8" s="121"/>
      <c r="M8" s="146"/>
      <c r="N8" s="122" t="s">
        <v>29</v>
      </c>
      <c r="O8" s="121"/>
      <c r="P8" s="121"/>
      <c r="Q8" s="121"/>
      <c r="R8" s="146"/>
      <c r="S8" s="40"/>
      <c r="T8" s="147" t="s">
        <v>33</v>
      </c>
      <c r="U8" s="148"/>
      <c r="V8" s="149"/>
    </row>
    <row r="9" spans="1:22" ht="69" thickBot="1" thickTop="1">
      <c r="A9" s="6" t="s">
        <v>38</v>
      </c>
      <c r="B9" s="41" t="s">
        <v>14</v>
      </c>
      <c r="C9" s="42" t="s">
        <v>15</v>
      </c>
      <c r="D9" s="43" t="s">
        <v>16</v>
      </c>
      <c r="E9" s="44" t="s">
        <v>18</v>
      </c>
      <c r="F9" s="42" t="s">
        <v>19</v>
      </c>
      <c r="G9" s="43" t="s">
        <v>20</v>
      </c>
      <c r="H9" s="145"/>
      <c r="I9" s="45" t="s">
        <v>28</v>
      </c>
      <c r="J9" s="46" t="s">
        <v>24</v>
      </c>
      <c r="K9" s="46" t="s">
        <v>25</v>
      </c>
      <c r="L9" s="46" t="s">
        <v>26</v>
      </c>
      <c r="M9" s="47" t="s">
        <v>27</v>
      </c>
      <c r="N9" s="45" t="s">
        <v>30</v>
      </c>
      <c r="O9" s="46" t="s">
        <v>24</v>
      </c>
      <c r="P9" s="46" t="s">
        <v>25</v>
      </c>
      <c r="Q9" s="46" t="s">
        <v>31</v>
      </c>
      <c r="R9" s="47" t="s">
        <v>27</v>
      </c>
      <c r="S9" s="48" t="s">
        <v>32</v>
      </c>
      <c r="T9" s="49" t="s">
        <v>18</v>
      </c>
      <c r="U9" s="50" t="s">
        <v>36</v>
      </c>
      <c r="V9" s="51" t="s">
        <v>35</v>
      </c>
    </row>
    <row r="10" spans="1:22" ht="18">
      <c r="A10" s="5" t="s">
        <v>0</v>
      </c>
      <c r="B10" s="7">
        <v>45</v>
      </c>
      <c r="C10" s="8">
        <v>84</v>
      </c>
      <c r="D10" s="9">
        <v>0</v>
      </c>
      <c r="E10" s="10">
        <v>1</v>
      </c>
      <c r="F10" s="8">
        <v>0</v>
      </c>
      <c r="G10" s="11">
        <v>1</v>
      </c>
      <c r="H10" s="12">
        <v>3950</v>
      </c>
      <c r="I10" s="7">
        <v>962</v>
      </c>
      <c r="J10" s="8">
        <v>58</v>
      </c>
      <c r="K10" s="8">
        <v>1</v>
      </c>
      <c r="L10" s="8">
        <f>I10+K10</f>
        <v>963</v>
      </c>
      <c r="M10" s="9">
        <f>J10-K10</f>
        <v>57</v>
      </c>
      <c r="N10" s="7">
        <v>4158</v>
      </c>
      <c r="O10" s="8">
        <v>190</v>
      </c>
      <c r="P10" s="8">
        <v>29</v>
      </c>
      <c r="Q10" s="8">
        <f>N10+P10</f>
        <v>4187</v>
      </c>
      <c r="R10" s="9">
        <f>O10-P10</f>
        <v>161</v>
      </c>
      <c r="S10" s="12">
        <v>51</v>
      </c>
      <c r="T10" s="10">
        <v>57</v>
      </c>
      <c r="U10" s="11">
        <v>0</v>
      </c>
      <c r="V10" s="13">
        <v>57</v>
      </c>
    </row>
    <row r="11" spans="1:22" ht="18">
      <c r="A11" s="3" t="s">
        <v>1</v>
      </c>
      <c r="B11" s="14">
        <v>10</v>
      </c>
      <c r="C11" s="15">
        <v>22</v>
      </c>
      <c r="D11" s="16">
        <v>0</v>
      </c>
      <c r="E11" s="17">
        <v>1</v>
      </c>
      <c r="F11" s="15">
        <v>0</v>
      </c>
      <c r="G11" s="18">
        <v>1</v>
      </c>
      <c r="H11" s="19">
        <v>3401</v>
      </c>
      <c r="I11" s="14">
        <v>1370</v>
      </c>
      <c r="J11" s="15">
        <v>44</v>
      </c>
      <c r="K11" s="15">
        <v>20</v>
      </c>
      <c r="L11" s="8">
        <f aca="true" t="shared" si="0" ref="L11:L23">I11+K11</f>
        <v>1390</v>
      </c>
      <c r="M11" s="9">
        <f aca="true" t="shared" si="1" ref="M11:M24">J11-K11</f>
        <v>24</v>
      </c>
      <c r="N11" s="14">
        <v>5201</v>
      </c>
      <c r="O11" s="15">
        <v>314</v>
      </c>
      <c r="P11" s="15">
        <v>230</v>
      </c>
      <c r="Q11" s="8">
        <f aca="true" t="shared" si="2" ref="Q11:Q23">N11+P11</f>
        <v>5431</v>
      </c>
      <c r="R11" s="9">
        <f aca="true" t="shared" si="3" ref="R11:R24">O11-P11</f>
        <v>84</v>
      </c>
      <c r="S11" s="19">
        <v>45</v>
      </c>
      <c r="T11" s="17">
        <v>66</v>
      </c>
      <c r="U11" s="18">
        <v>0</v>
      </c>
      <c r="V11" s="20">
        <v>66</v>
      </c>
    </row>
    <row r="12" spans="1:22" ht="18">
      <c r="A12" s="3" t="s">
        <v>2</v>
      </c>
      <c r="B12" s="14">
        <v>9</v>
      </c>
      <c r="C12" s="15">
        <v>42</v>
      </c>
      <c r="D12" s="16">
        <v>0</v>
      </c>
      <c r="E12" s="17">
        <v>1</v>
      </c>
      <c r="F12" s="15">
        <v>0</v>
      </c>
      <c r="G12" s="18">
        <v>1</v>
      </c>
      <c r="H12" s="19">
        <v>2027</v>
      </c>
      <c r="I12" s="14">
        <v>495</v>
      </c>
      <c r="J12" s="15">
        <v>39</v>
      </c>
      <c r="K12" s="15">
        <v>0</v>
      </c>
      <c r="L12" s="8">
        <f t="shared" si="0"/>
        <v>495</v>
      </c>
      <c r="M12" s="9">
        <f t="shared" si="1"/>
        <v>39</v>
      </c>
      <c r="N12" s="14">
        <v>2066</v>
      </c>
      <c r="O12" s="15">
        <v>0</v>
      </c>
      <c r="P12" s="15">
        <v>0</v>
      </c>
      <c r="Q12" s="8">
        <f t="shared" si="2"/>
        <v>2066</v>
      </c>
      <c r="R12" s="9">
        <f t="shared" si="3"/>
        <v>0</v>
      </c>
      <c r="S12" s="19">
        <v>8</v>
      </c>
      <c r="T12" s="17">
        <v>30</v>
      </c>
      <c r="U12" s="18">
        <v>0</v>
      </c>
      <c r="V12" s="20">
        <v>30</v>
      </c>
    </row>
    <row r="13" spans="1:22" ht="18">
      <c r="A13" s="3" t="s">
        <v>3</v>
      </c>
      <c r="B13" s="14">
        <v>5</v>
      </c>
      <c r="C13" s="15">
        <v>0</v>
      </c>
      <c r="D13" s="16">
        <v>0</v>
      </c>
      <c r="E13" s="17">
        <v>1</v>
      </c>
      <c r="F13" s="15">
        <v>0</v>
      </c>
      <c r="G13" s="18">
        <v>1</v>
      </c>
      <c r="H13" s="19">
        <v>878</v>
      </c>
      <c r="I13" s="14">
        <v>303</v>
      </c>
      <c r="J13" s="15">
        <v>6</v>
      </c>
      <c r="K13" s="15">
        <v>4</v>
      </c>
      <c r="L13" s="8">
        <f t="shared" si="0"/>
        <v>307</v>
      </c>
      <c r="M13" s="9">
        <f t="shared" si="1"/>
        <v>2</v>
      </c>
      <c r="N13" s="14">
        <v>1319</v>
      </c>
      <c r="O13" s="15">
        <v>72</v>
      </c>
      <c r="P13" s="15">
        <v>8</v>
      </c>
      <c r="Q13" s="8">
        <f t="shared" si="2"/>
        <v>1327</v>
      </c>
      <c r="R13" s="9">
        <f t="shared" si="3"/>
        <v>64</v>
      </c>
      <c r="S13" s="19">
        <v>17</v>
      </c>
      <c r="T13" s="17">
        <v>20</v>
      </c>
      <c r="U13" s="18">
        <v>0</v>
      </c>
      <c r="V13" s="20">
        <v>20</v>
      </c>
    </row>
    <row r="14" spans="1:22" ht="18">
      <c r="A14" s="3" t="s">
        <v>4</v>
      </c>
      <c r="B14" s="14">
        <v>0</v>
      </c>
      <c r="C14" s="15">
        <v>0</v>
      </c>
      <c r="D14" s="16">
        <v>0</v>
      </c>
      <c r="E14" s="17">
        <v>0</v>
      </c>
      <c r="F14" s="15">
        <v>0</v>
      </c>
      <c r="G14" s="18">
        <v>0</v>
      </c>
      <c r="H14" s="19">
        <v>363</v>
      </c>
      <c r="I14" s="14">
        <v>154</v>
      </c>
      <c r="J14" s="15">
        <v>4</v>
      </c>
      <c r="K14" s="15">
        <v>1</v>
      </c>
      <c r="L14" s="8">
        <f t="shared" si="0"/>
        <v>155</v>
      </c>
      <c r="M14" s="9">
        <f t="shared" si="1"/>
        <v>3</v>
      </c>
      <c r="N14" s="14">
        <v>622</v>
      </c>
      <c r="O14" s="15">
        <v>36</v>
      </c>
      <c r="P14" s="15">
        <v>28</v>
      </c>
      <c r="Q14" s="8">
        <f t="shared" si="2"/>
        <v>650</v>
      </c>
      <c r="R14" s="9">
        <f t="shared" si="3"/>
        <v>8</v>
      </c>
      <c r="S14" s="19">
        <v>4</v>
      </c>
      <c r="T14" s="17">
        <v>21</v>
      </c>
      <c r="U14" s="18">
        <v>0</v>
      </c>
      <c r="V14" s="20">
        <v>21</v>
      </c>
    </row>
    <row r="15" spans="1:22" ht="18">
      <c r="A15" s="3" t="s">
        <v>5</v>
      </c>
      <c r="B15" s="14">
        <v>52</v>
      </c>
      <c r="C15" s="15">
        <v>114</v>
      </c>
      <c r="D15" s="16">
        <v>4</v>
      </c>
      <c r="E15" s="17">
        <v>1</v>
      </c>
      <c r="F15" s="15">
        <v>0</v>
      </c>
      <c r="G15" s="18">
        <v>1</v>
      </c>
      <c r="H15" s="19">
        <v>2283</v>
      </c>
      <c r="I15" s="14">
        <v>814</v>
      </c>
      <c r="J15" s="15">
        <v>39</v>
      </c>
      <c r="K15" s="15">
        <v>7</v>
      </c>
      <c r="L15" s="8">
        <f t="shared" si="0"/>
        <v>821</v>
      </c>
      <c r="M15" s="9">
        <f t="shared" si="1"/>
        <v>32</v>
      </c>
      <c r="N15" s="14">
        <v>2992</v>
      </c>
      <c r="O15" s="15">
        <v>48</v>
      </c>
      <c r="P15" s="15">
        <v>36</v>
      </c>
      <c r="Q15" s="8">
        <f t="shared" si="2"/>
        <v>3028</v>
      </c>
      <c r="R15" s="9">
        <f t="shared" si="3"/>
        <v>12</v>
      </c>
      <c r="S15" s="19">
        <v>35</v>
      </c>
      <c r="T15" s="17">
        <v>41</v>
      </c>
      <c r="U15" s="18">
        <v>0</v>
      </c>
      <c r="V15" s="20">
        <v>41</v>
      </c>
    </row>
    <row r="16" spans="1:22" ht="18">
      <c r="A16" s="3" t="s">
        <v>6</v>
      </c>
      <c r="B16" s="14">
        <v>0</v>
      </c>
      <c r="C16" s="15">
        <v>0</v>
      </c>
      <c r="D16" s="16">
        <v>0</v>
      </c>
      <c r="E16" s="17">
        <v>0</v>
      </c>
      <c r="F16" s="15">
        <v>0</v>
      </c>
      <c r="G16" s="18">
        <v>0</v>
      </c>
      <c r="H16" s="19">
        <v>472</v>
      </c>
      <c r="I16" s="14">
        <v>148</v>
      </c>
      <c r="J16" s="15">
        <v>3</v>
      </c>
      <c r="K16" s="15">
        <v>1</v>
      </c>
      <c r="L16" s="8">
        <f t="shared" si="0"/>
        <v>149</v>
      </c>
      <c r="M16" s="9">
        <f t="shared" si="1"/>
        <v>2</v>
      </c>
      <c r="N16" s="14">
        <v>529</v>
      </c>
      <c r="O16" s="15">
        <v>14</v>
      </c>
      <c r="P16" s="15">
        <v>1</v>
      </c>
      <c r="Q16" s="8">
        <f t="shared" si="2"/>
        <v>530</v>
      </c>
      <c r="R16" s="9">
        <f t="shared" si="3"/>
        <v>13</v>
      </c>
      <c r="S16" s="19">
        <v>6</v>
      </c>
      <c r="T16" s="17">
        <v>7</v>
      </c>
      <c r="U16" s="18">
        <v>0</v>
      </c>
      <c r="V16" s="20">
        <v>7</v>
      </c>
    </row>
    <row r="17" spans="1:22" ht="18">
      <c r="A17" s="3" t="s">
        <v>7</v>
      </c>
      <c r="B17" s="14">
        <v>0</v>
      </c>
      <c r="C17" s="15">
        <v>2</v>
      </c>
      <c r="D17" s="16">
        <v>0</v>
      </c>
      <c r="E17" s="17">
        <v>1</v>
      </c>
      <c r="F17" s="15">
        <v>0</v>
      </c>
      <c r="G17" s="18">
        <v>1</v>
      </c>
      <c r="H17" s="19">
        <v>1313</v>
      </c>
      <c r="I17" s="14">
        <v>335</v>
      </c>
      <c r="J17" s="15">
        <v>11</v>
      </c>
      <c r="K17" s="15">
        <v>1</v>
      </c>
      <c r="L17" s="8">
        <f t="shared" si="0"/>
        <v>336</v>
      </c>
      <c r="M17" s="9">
        <f t="shared" si="1"/>
        <v>10</v>
      </c>
      <c r="N17" s="14">
        <v>1120</v>
      </c>
      <c r="O17" s="15">
        <v>36</v>
      </c>
      <c r="P17" s="15">
        <v>7</v>
      </c>
      <c r="Q17" s="8">
        <f t="shared" si="2"/>
        <v>1127</v>
      </c>
      <c r="R17" s="9">
        <f t="shared" si="3"/>
        <v>29</v>
      </c>
      <c r="S17" s="19">
        <v>12</v>
      </c>
      <c r="T17" s="17">
        <v>28</v>
      </c>
      <c r="U17" s="18">
        <v>0</v>
      </c>
      <c r="V17" s="20">
        <v>28</v>
      </c>
    </row>
    <row r="18" spans="1:22" ht="18">
      <c r="A18" s="3" t="s">
        <v>8</v>
      </c>
      <c r="B18" s="14">
        <v>0</v>
      </c>
      <c r="C18" s="15">
        <v>0</v>
      </c>
      <c r="D18" s="16">
        <v>0</v>
      </c>
      <c r="E18" s="17">
        <v>1</v>
      </c>
      <c r="F18" s="15">
        <v>0</v>
      </c>
      <c r="G18" s="18">
        <v>1</v>
      </c>
      <c r="H18" s="19">
        <v>50</v>
      </c>
      <c r="I18" s="14">
        <v>17</v>
      </c>
      <c r="J18" s="15">
        <v>0</v>
      </c>
      <c r="K18" s="15">
        <v>0</v>
      </c>
      <c r="L18" s="8">
        <f t="shared" si="0"/>
        <v>17</v>
      </c>
      <c r="M18" s="9">
        <f t="shared" si="1"/>
        <v>0</v>
      </c>
      <c r="N18" s="14">
        <v>98</v>
      </c>
      <c r="O18" s="15">
        <v>0</v>
      </c>
      <c r="P18" s="15">
        <v>0</v>
      </c>
      <c r="Q18" s="8">
        <f t="shared" si="2"/>
        <v>98</v>
      </c>
      <c r="R18" s="9">
        <f t="shared" si="3"/>
        <v>0</v>
      </c>
      <c r="S18" s="19">
        <v>3</v>
      </c>
      <c r="T18" s="17">
        <v>4</v>
      </c>
      <c r="U18" s="18">
        <v>0</v>
      </c>
      <c r="V18" s="20">
        <v>4</v>
      </c>
    </row>
    <row r="19" spans="1:22" ht="18">
      <c r="A19" s="3" t="s">
        <v>39</v>
      </c>
      <c r="B19" s="14">
        <v>10</v>
      </c>
      <c r="C19" s="15">
        <v>25</v>
      </c>
      <c r="D19" s="16">
        <v>2</v>
      </c>
      <c r="E19" s="17">
        <v>1</v>
      </c>
      <c r="F19" s="15">
        <v>0</v>
      </c>
      <c r="G19" s="18">
        <v>1</v>
      </c>
      <c r="H19" s="19">
        <v>181</v>
      </c>
      <c r="I19" s="14">
        <v>59</v>
      </c>
      <c r="J19" s="15">
        <v>2</v>
      </c>
      <c r="K19" s="15">
        <v>0</v>
      </c>
      <c r="L19" s="8">
        <f t="shared" si="0"/>
        <v>59</v>
      </c>
      <c r="M19" s="9">
        <f t="shared" si="1"/>
        <v>2</v>
      </c>
      <c r="N19" s="14">
        <v>399</v>
      </c>
      <c r="O19" s="15">
        <v>0</v>
      </c>
      <c r="P19" s="15">
        <v>0</v>
      </c>
      <c r="Q19" s="8">
        <f t="shared" si="2"/>
        <v>399</v>
      </c>
      <c r="R19" s="9">
        <f t="shared" si="3"/>
        <v>0</v>
      </c>
      <c r="S19" s="19">
        <v>34</v>
      </c>
      <c r="T19" s="17">
        <v>4</v>
      </c>
      <c r="U19" s="18">
        <v>0</v>
      </c>
      <c r="V19" s="20">
        <v>4</v>
      </c>
    </row>
    <row r="20" spans="1:22" ht="18">
      <c r="A20" s="3" t="s">
        <v>9</v>
      </c>
      <c r="B20" s="14">
        <v>0</v>
      </c>
      <c r="C20" s="15">
        <v>0</v>
      </c>
      <c r="D20" s="16">
        <v>0</v>
      </c>
      <c r="E20" s="17">
        <v>0</v>
      </c>
      <c r="F20" s="15">
        <v>0</v>
      </c>
      <c r="G20" s="18">
        <v>0</v>
      </c>
      <c r="H20" s="19">
        <v>19</v>
      </c>
      <c r="I20" s="14">
        <v>16</v>
      </c>
      <c r="J20" s="15">
        <v>0</v>
      </c>
      <c r="K20" s="15">
        <v>0</v>
      </c>
      <c r="L20" s="8">
        <f t="shared" si="0"/>
        <v>16</v>
      </c>
      <c r="M20" s="9">
        <f t="shared" si="1"/>
        <v>0</v>
      </c>
      <c r="N20" s="14">
        <v>27</v>
      </c>
      <c r="O20" s="15">
        <v>0</v>
      </c>
      <c r="P20" s="15">
        <v>0</v>
      </c>
      <c r="Q20" s="8">
        <f t="shared" si="2"/>
        <v>27</v>
      </c>
      <c r="R20" s="9">
        <f t="shared" si="3"/>
        <v>0</v>
      </c>
      <c r="S20" s="19">
        <v>6</v>
      </c>
      <c r="T20" s="17">
        <v>2</v>
      </c>
      <c r="U20" s="18">
        <v>0</v>
      </c>
      <c r="V20" s="20">
        <v>2</v>
      </c>
    </row>
    <row r="21" spans="1:22" ht="18">
      <c r="A21" s="3" t="s">
        <v>10</v>
      </c>
      <c r="B21" s="14">
        <v>0</v>
      </c>
      <c r="C21" s="15">
        <v>0</v>
      </c>
      <c r="D21" s="16">
        <v>0</v>
      </c>
      <c r="E21" s="17">
        <v>1</v>
      </c>
      <c r="F21" s="15">
        <v>0</v>
      </c>
      <c r="G21" s="18">
        <v>1</v>
      </c>
      <c r="H21" s="19">
        <v>96</v>
      </c>
      <c r="I21" s="14">
        <v>33</v>
      </c>
      <c r="J21" s="15">
        <v>0</v>
      </c>
      <c r="K21" s="15">
        <v>0</v>
      </c>
      <c r="L21" s="8">
        <f t="shared" si="0"/>
        <v>33</v>
      </c>
      <c r="M21" s="9">
        <f t="shared" si="1"/>
        <v>0</v>
      </c>
      <c r="N21" s="14">
        <v>124</v>
      </c>
      <c r="O21" s="15">
        <v>0</v>
      </c>
      <c r="P21" s="15">
        <v>0</v>
      </c>
      <c r="Q21" s="8">
        <f t="shared" si="2"/>
        <v>124</v>
      </c>
      <c r="R21" s="9">
        <f t="shared" si="3"/>
        <v>0</v>
      </c>
      <c r="S21" s="19">
        <v>10</v>
      </c>
      <c r="T21" s="17">
        <v>2</v>
      </c>
      <c r="U21" s="18">
        <v>0</v>
      </c>
      <c r="V21" s="20">
        <v>2</v>
      </c>
    </row>
    <row r="22" spans="1:22" ht="18">
      <c r="A22" s="3" t="s">
        <v>11</v>
      </c>
      <c r="B22" s="14">
        <v>0</v>
      </c>
      <c r="C22" s="15">
        <v>0</v>
      </c>
      <c r="D22" s="16">
        <v>0</v>
      </c>
      <c r="E22" s="17">
        <v>0</v>
      </c>
      <c r="F22" s="15">
        <v>0</v>
      </c>
      <c r="G22" s="18">
        <v>0</v>
      </c>
      <c r="H22" s="19">
        <v>60</v>
      </c>
      <c r="I22" s="14">
        <v>15</v>
      </c>
      <c r="J22" s="15">
        <v>2</v>
      </c>
      <c r="K22" s="15">
        <v>0</v>
      </c>
      <c r="L22" s="8">
        <f t="shared" si="0"/>
        <v>15</v>
      </c>
      <c r="M22" s="9">
        <f t="shared" si="1"/>
        <v>2</v>
      </c>
      <c r="N22" s="14">
        <v>61</v>
      </c>
      <c r="O22" s="15">
        <v>5</v>
      </c>
      <c r="P22" s="15">
        <v>0</v>
      </c>
      <c r="Q22" s="8">
        <f t="shared" si="2"/>
        <v>61</v>
      </c>
      <c r="R22" s="9">
        <f t="shared" si="3"/>
        <v>5</v>
      </c>
      <c r="S22" s="19">
        <v>0</v>
      </c>
      <c r="T22" s="17">
        <v>2</v>
      </c>
      <c r="U22" s="18">
        <v>0</v>
      </c>
      <c r="V22" s="20">
        <v>2</v>
      </c>
    </row>
    <row r="23" spans="1:22" ht="18.75" thickBot="1">
      <c r="A23" s="3" t="s">
        <v>12</v>
      </c>
      <c r="B23" s="21">
        <v>0</v>
      </c>
      <c r="C23" s="22">
        <v>0</v>
      </c>
      <c r="D23" s="23">
        <v>0</v>
      </c>
      <c r="E23" s="24">
        <v>0</v>
      </c>
      <c r="F23" s="22">
        <v>0</v>
      </c>
      <c r="G23" s="25">
        <v>0</v>
      </c>
      <c r="H23" s="26">
        <v>21</v>
      </c>
      <c r="I23" s="21">
        <v>15</v>
      </c>
      <c r="J23" s="22">
        <v>0</v>
      </c>
      <c r="K23" s="22">
        <v>0</v>
      </c>
      <c r="L23" s="8">
        <f t="shared" si="0"/>
        <v>15</v>
      </c>
      <c r="M23" s="9">
        <f t="shared" si="1"/>
        <v>0</v>
      </c>
      <c r="N23" s="21">
        <v>51</v>
      </c>
      <c r="O23" s="22">
        <v>0</v>
      </c>
      <c r="P23" s="22">
        <v>0</v>
      </c>
      <c r="Q23" s="8">
        <f t="shared" si="2"/>
        <v>51</v>
      </c>
      <c r="R23" s="9">
        <f t="shared" si="3"/>
        <v>0</v>
      </c>
      <c r="S23" s="26">
        <v>4</v>
      </c>
      <c r="T23" s="24">
        <v>2</v>
      </c>
      <c r="U23" s="25">
        <v>0</v>
      </c>
      <c r="V23" s="27">
        <v>2</v>
      </c>
    </row>
    <row r="24" spans="1:22" ht="18.75" thickBot="1">
      <c r="A24" s="4" t="s">
        <v>34</v>
      </c>
      <c r="B24" s="28">
        <f aca="true" t="shared" si="4" ref="B24:V24">SUM(B10:B23)</f>
        <v>131</v>
      </c>
      <c r="C24" s="29">
        <f t="shared" si="4"/>
        <v>289</v>
      </c>
      <c r="D24" s="30">
        <f t="shared" si="4"/>
        <v>6</v>
      </c>
      <c r="E24" s="31">
        <f t="shared" si="4"/>
        <v>9</v>
      </c>
      <c r="F24" s="32">
        <f t="shared" si="4"/>
        <v>0</v>
      </c>
      <c r="G24" s="33">
        <f t="shared" si="4"/>
        <v>9</v>
      </c>
      <c r="H24" s="34">
        <f t="shared" si="4"/>
        <v>15114</v>
      </c>
      <c r="I24" s="35">
        <f t="shared" si="4"/>
        <v>4736</v>
      </c>
      <c r="J24" s="32">
        <f t="shared" si="4"/>
        <v>208</v>
      </c>
      <c r="K24" s="32">
        <f t="shared" si="4"/>
        <v>35</v>
      </c>
      <c r="L24" s="32">
        <f t="shared" si="4"/>
        <v>4771</v>
      </c>
      <c r="M24" s="9">
        <f t="shared" si="1"/>
        <v>173</v>
      </c>
      <c r="N24" s="31">
        <f t="shared" si="4"/>
        <v>18767</v>
      </c>
      <c r="O24" s="32">
        <f t="shared" si="4"/>
        <v>715</v>
      </c>
      <c r="P24" s="32">
        <f t="shared" si="4"/>
        <v>339</v>
      </c>
      <c r="Q24" s="32">
        <f t="shared" si="4"/>
        <v>19106</v>
      </c>
      <c r="R24" s="9">
        <f t="shared" si="3"/>
        <v>376</v>
      </c>
      <c r="S24" s="32">
        <f t="shared" si="4"/>
        <v>235</v>
      </c>
      <c r="T24" s="32">
        <f t="shared" si="4"/>
        <v>286</v>
      </c>
      <c r="U24" s="33">
        <f t="shared" si="4"/>
        <v>0</v>
      </c>
      <c r="V24" s="37">
        <f t="shared" si="4"/>
        <v>286</v>
      </c>
    </row>
    <row r="25" ht="14.25" thickTop="1"/>
  </sheetData>
  <mergeCells count="14">
    <mergeCell ref="Q5:S5"/>
    <mergeCell ref="A5:H5"/>
    <mergeCell ref="N5:P5"/>
    <mergeCell ref="B7:D8"/>
    <mergeCell ref="E7:G8"/>
    <mergeCell ref="H7:V7"/>
    <mergeCell ref="H8:H9"/>
    <mergeCell ref="I8:M8"/>
    <mergeCell ref="N8:R8"/>
    <mergeCell ref="T8:V8"/>
    <mergeCell ref="A1:V1"/>
    <mergeCell ref="A2:V2"/>
    <mergeCell ref="A3:V3"/>
    <mergeCell ref="A4:V4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rightToLeft="1" zoomScale="75" zoomScaleNormal="75" workbookViewId="0" topLeftCell="A1">
      <selection activeCell="A1" sqref="A1:V26"/>
    </sheetView>
  </sheetViews>
  <sheetFormatPr defaultColWidth="9.00390625" defaultRowHeight="12.75"/>
  <cols>
    <col min="1" max="1" width="10.75390625" style="0" customWidth="1"/>
    <col min="2" max="7" width="5.75390625" style="0" customWidth="1"/>
    <col min="8" max="8" width="8.625" style="0" customWidth="1"/>
    <col min="9" max="9" width="7.75390625" style="0" customWidth="1"/>
    <col min="10" max="11" width="5.75390625" style="0" customWidth="1"/>
    <col min="12" max="12" width="7.00390625" style="0" customWidth="1"/>
    <col min="13" max="13" width="5.75390625" style="0" customWidth="1"/>
    <col min="14" max="14" width="9.625" style="0" customWidth="1"/>
    <col min="15" max="15" width="7.125" style="0" customWidth="1"/>
    <col min="16" max="16" width="5.75390625" style="0" customWidth="1"/>
    <col min="17" max="17" width="8.375" style="0" customWidth="1"/>
    <col min="18" max="18" width="7.75390625" style="0" customWidth="1"/>
    <col min="19" max="22" width="5.75390625" style="0" customWidth="1"/>
  </cols>
  <sheetData>
    <row r="1" spans="1:22" ht="16.5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ht="16.5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13.5">
      <c r="A3" s="151" t="s">
        <v>43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ht="16.5">
      <c r="A4" s="132" t="s">
        <v>37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ht="16.5">
      <c r="A5" s="150" t="s">
        <v>45</v>
      </c>
      <c r="B5" s="150"/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33" t="s">
        <v>59</v>
      </c>
      <c r="O5" s="133"/>
      <c r="P5" s="133"/>
      <c r="Q5" s="133" t="s">
        <v>61</v>
      </c>
      <c r="R5" s="133"/>
      <c r="S5" s="133"/>
      <c r="T5" s="1"/>
      <c r="U5" s="1"/>
      <c r="V5" s="1"/>
    </row>
    <row r="6" spans="1:22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1"/>
      <c r="T6" s="1"/>
      <c r="U6" s="1"/>
      <c r="V6" s="1"/>
    </row>
    <row r="7" spans="1:22" ht="15" thickBot="1" thickTop="1">
      <c r="A7" s="38"/>
      <c r="B7" s="134" t="s">
        <v>13</v>
      </c>
      <c r="C7" s="135"/>
      <c r="D7" s="136"/>
      <c r="E7" s="140" t="s">
        <v>17</v>
      </c>
      <c r="F7" s="135"/>
      <c r="G7" s="141"/>
      <c r="H7" s="128" t="s">
        <v>22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30"/>
      <c r="V7" s="131"/>
    </row>
    <row r="8" spans="1:22" ht="14.25" thickBot="1">
      <c r="A8" s="39"/>
      <c r="B8" s="137"/>
      <c r="C8" s="138"/>
      <c r="D8" s="139"/>
      <c r="E8" s="142"/>
      <c r="F8" s="138"/>
      <c r="G8" s="143"/>
      <c r="H8" s="144" t="s">
        <v>21</v>
      </c>
      <c r="I8" s="122" t="s">
        <v>23</v>
      </c>
      <c r="J8" s="121"/>
      <c r="K8" s="121"/>
      <c r="L8" s="121"/>
      <c r="M8" s="146"/>
      <c r="N8" s="122" t="s">
        <v>29</v>
      </c>
      <c r="O8" s="121"/>
      <c r="P8" s="121"/>
      <c r="Q8" s="121"/>
      <c r="R8" s="146"/>
      <c r="S8" s="40"/>
      <c r="T8" s="147" t="s">
        <v>33</v>
      </c>
      <c r="U8" s="148"/>
      <c r="V8" s="149"/>
    </row>
    <row r="9" spans="1:22" ht="69" thickBot="1" thickTop="1">
      <c r="A9" s="6" t="s">
        <v>38</v>
      </c>
      <c r="B9" s="41" t="s">
        <v>14</v>
      </c>
      <c r="C9" s="42" t="s">
        <v>15</v>
      </c>
      <c r="D9" s="43" t="s">
        <v>16</v>
      </c>
      <c r="E9" s="44" t="s">
        <v>18</v>
      </c>
      <c r="F9" s="42" t="s">
        <v>19</v>
      </c>
      <c r="G9" s="43" t="s">
        <v>20</v>
      </c>
      <c r="H9" s="145"/>
      <c r="I9" s="45" t="s">
        <v>28</v>
      </c>
      <c r="J9" s="46" t="s">
        <v>24</v>
      </c>
      <c r="K9" s="46" t="s">
        <v>25</v>
      </c>
      <c r="L9" s="46" t="s">
        <v>26</v>
      </c>
      <c r="M9" s="47" t="s">
        <v>27</v>
      </c>
      <c r="N9" s="45" t="s">
        <v>30</v>
      </c>
      <c r="O9" s="46" t="s">
        <v>24</v>
      </c>
      <c r="P9" s="46" t="s">
        <v>25</v>
      </c>
      <c r="Q9" s="46" t="s">
        <v>31</v>
      </c>
      <c r="R9" s="47" t="s">
        <v>27</v>
      </c>
      <c r="S9" s="48" t="s">
        <v>32</v>
      </c>
      <c r="T9" s="49" t="s">
        <v>18</v>
      </c>
      <c r="U9" s="50" t="s">
        <v>36</v>
      </c>
      <c r="V9" s="51" t="s">
        <v>35</v>
      </c>
    </row>
    <row r="10" spans="1:22" ht="18">
      <c r="A10" s="5" t="s">
        <v>0</v>
      </c>
      <c r="B10" s="7">
        <v>65</v>
      </c>
      <c r="C10" s="8">
        <v>294</v>
      </c>
      <c r="D10" s="9">
        <v>4</v>
      </c>
      <c r="E10" s="10">
        <v>1</v>
      </c>
      <c r="F10" s="8">
        <v>0</v>
      </c>
      <c r="G10" s="11">
        <v>1</v>
      </c>
      <c r="H10" s="12">
        <v>2825</v>
      </c>
      <c r="I10" s="7">
        <v>780</v>
      </c>
      <c r="J10" s="8">
        <v>17</v>
      </c>
      <c r="K10" s="8">
        <v>6</v>
      </c>
      <c r="L10" s="8">
        <f>I10+K10</f>
        <v>786</v>
      </c>
      <c r="M10" s="9">
        <f>J10-K10</f>
        <v>11</v>
      </c>
      <c r="N10" s="7">
        <v>2752</v>
      </c>
      <c r="O10" s="8">
        <v>50</v>
      </c>
      <c r="P10" s="8">
        <v>45</v>
      </c>
      <c r="Q10" s="8">
        <f>N10+P10</f>
        <v>2797</v>
      </c>
      <c r="R10" s="9">
        <f>O10-P10</f>
        <v>5</v>
      </c>
      <c r="S10" s="12">
        <v>11</v>
      </c>
      <c r="T10" s="10">
        <v>57</v>
      </c>
      <c r="U10" s="11">
        <v>0</v>
      </c>
      <c r="V10" s="13">
        <v>57</v>
      </c>
    </row>
    <row r="11" spans="1:22" ht="18">
      <c r="A11" s="3" t="s">
        <v>1</v>
      </c>
      <c r="B11" s="14">
        <v>8</v>
      </c>
      <c r="C11" s="15">
        <v>43</v>
      </c>
      <c r="D11" s="16">
        <v>0</v>
      </c>
      <c r="E11" s="17">
        <v>1</v>
      </c>
      <c r="F11" s="15">
        <v>0</v>
      </c>
      <c r="G11" s="18">
        <v>1</v>
      </c>
      <c r="H11" s="19">
        <v>1192</v>
      </c>
      <c r="I11" s="14">
        <v>478</v>
      </c>
      <c r="J11" s="15">
        <v>4</v>
      </c>
      <c r="K11" s="15">
        <v>22</v>
      </c>
      <c r="L11" s="8">
        <f aca="true" t="shared" si="0" ref="L11:L23">I11+K11</f>
        <v>500</v>
      </c>
      <c r="M11" s="9">
        <f aca="true" t="shared" si="1" ref="M11:M23">J11-K11</f>
        <v>-18</v>
      </c>
      <c r="N11" s="14">
        <v>1821</v>
      </c>
      <c r="O11" s="15">
        <v>53</v>
      </c>
      <c r="P11" s="15">
        <v>188</v>
      </c>
      <c r="Q11" s="8">
        <f aca="true" t="shared" si="2" ref="Q11:Q23">N11+P11</f>
        <v>2009</v>
      </c>
      <c r="R11" s="9">
        <f aca="true" t="shared" si="3" ref="R11:R23">O11-P11</f>
        <v>-135</v>
      </c>
      <c r="S11" s="19">
        <v>8</v>
      </c>
      <c r="T11" s="17">
        <v>66</v>
      </c>
      <c r="U11" s="18">
        <v>0</v>
      </c>
      <c r="V11" s="20">
        <v>66</v>
      </c>
    </row>
    <row r="12" spans="1:22" ht="18">
      <c r="A12" s="3" t="s">
        <v>2</v>
      </c>
      <c r="B12" s="14">
        <v>22</v>
      </c>
      <c r="C12" s="15">
        <v>69</v>
      </c>
      <c r="D12" s="16">
        <v>0</v>
      </c>
      <c r="E12" s="17">
        <v>1</v>
      </c>
      <c r="F12" s="15">
        <v>0</v>
      </c>
      <c r="G12" s="18">
        <v>1</v>
      </c>
      <c r="H12" s="19">
        <v>1650</v>
      </c>
      <c r="I12" s="14">
        <v>434</v>
      </c>
      <c r="J12" s="15">
        <v>17</v>
      </c>
      <c r="K12" s="15">
        <v>0</v>
      </c>
      <c r="L12" s="8">
        <f t="shared" si="0"/>
        <v>434</v>
      </c>
      <c r="M12" s="9">
        <f t="shared" si="1"/>
        <v>17</v>
      </c>
      <c r="N12" s="14">
        <v>1744</v>
      </c>
      <c r="O12" s="15">
        <v>99</v>
      </c>
      <c r="P12" s="15">
        <v>0</v>
      </c>
      <c r="Q12" s="8">
        <f t="shared" si="2"/>
        <v>1744</v>
      </c>
      <c r="R12" s="9">
        <f t="shared" si="3"/>
        <v>99</v>
      </c>
      <c r="S12" s="19">
        <v>0</v>
      </c>
      <c r="T12" s="17">
        <v>30</v>
      </c>
      <c r="U12" s="18">
        <v>0</v>
      </c>
      <c r="V12" s="20">
        <v>30</v>
      </c>
    </row>
    <row r="13" spans="1:22" ht="18">
      <c r="A13" s="3" t="s">
        <v>3</v>
      </c>
      <c r="B13" s="14">
        <v>0</v>
      </c>
      <c r="C13" s="15">
        <v>0</v>
      </c>
      <c r="D13" s="16">
        <v>0</v>
      </c>
      <c r="E13" s="17">
        <v>1</v>
      </c>
      <c r="F13" s="15">
        <v>0</v>
      </c>
      <c r="G13" s="18">
        <v>1</v>
      </c>
      <c r="H13" s="19">
        <v>468</v>
      </c>
      <c r="I13" s="14">
        <v>173</v>
      </c>
      <c r="J13" s="15">
        <v>3</v>
      </c>
      <c r="K13" s="15">
        <v>1</v>
      </c>
      <c r="L13" s="8">
        <f t="shared" si="0"/>
        <v>174</v>
      </c>
      <c r="M13" s="9">
        <f t="shared" si="1"/>
        <v>2</v>
      </c>
      <c r="N13" s="14">
        <v>790</v>
      </c>
      <c r="O13" s="15">
        <v>13</v>
      </c>
      <c r="P13" s="15">
        <v>6</v>
      </c>
      <c r="Q13" s="8">
        <f t="shared" si="2"/>
        <v>796</v>
      </c>
      <c r="R13" s="9">
        <f t="shared" si="3"/>
        <v>7</v>
      </c>
      <c r="S13" s="19">
        <v>6</v>
      </c>
      <c r="T13" s="17">
        <v>20</v>
      </c>
      <c r="U13" s="18">
        <v>0</v>
      </c>
      <c r="V13" s="20">
        <v>20</v>
      </c>
    </row>
    <row r="14" spans="1:22" ht="18">
      <c r="A14" s="3" t="s">
        <v>4</v>
      </c>
      <c r="B14" s="14">
        <v>0</v>
      </c>
      <c r="C14" s="15">
        <v>0</v>
      </c>
      <c r="D14" s="16">
        <v>0</v>
      </c>
      <c r="E14" s="17">
        <v>0</v>
      </c>
      <c r="F14" s="15">
        <v>0</v>
      </c>
      <c r="G14" s="18">
        <v>0</v>
      </c>
      <c r="H14" s="19">
        <v>288</v>
      </c>
      <c r="I14" s="14">
        <v>157</v>
      </c>
      <c r="J14" s="15">
        <v>1</v>
      </c>
      <c r="K14" s="15">
        <v>1</v>
      </c>
      <c r="L14" s="8">
        <f t="shared" si="0"/>
        <v>158</v>
      </c>
      <c r="M14" s="9">
        <f t="shared" si="1"/>
        <v>0</v>
      </c>
      <c r="N14" s="14">
        <v>526</v>
      </c>
      <c r="O14" s="15">
        <v>16</v>
      </c>
      <c r="P14" s="15">
        <v>11</v>
      </c>
      <c r="Q14" s="8">
        <f t="shared" si="2"/>
        <v>537</v>
      </c>
      <c r="R14" s="9">
        <f t="shared" si="3"/>
        <v>5</v>
      </c>
      <c r="S14" s="19">
        <v>1</v>
      </c>
      <c r="T14" s="17">
        <v>21</v>
      </c>
      <c r="U14" s="18">
        <v>0</v>
      </c>
      <c r="V14" s="20">
        <v>21</v>
      </c>
    </row>
    <row r="15" spans="1:22" ht="18">
      <c r="A15" s="3" t="s">
        <v>5</v>
      </c>
      <c r="B15" s="14">
        <v>25</v>
      </c>
      <c r="C15" s="15">
        <v>93</v>
      </c>
      <c r="D15" s="16">
        <v>0</v>
      </c>
      <c r="E15" s="17">
        <v>1</v>
      </c>
      <c r="F15" s="15">
        <v>0</v>
      </c>
      <c r="G15" s="18">
        <v>1</v>
      </c>
      <c r="H15" s="19">
        <v>1385</v>
      </c>
      <c r="I15" s="14">
        <v>453</v>
      </c>
      <c r="J15" s="15">
        <v>6</v>
      </c>
      <c r="K15" s="15">
        <v>33</v>
      </c>
      <c r="L15" s="8">
        <f t="shared" si="0"/>
        <v>486</v>
      </c>
      <c r="M15" s="9">
        <f t="shared" si="1"/>
        <v>-27</v>
      </c>
      <c r="N15" s="14">
        <v>1846</v>
      </c>
      <c r="O15" s="15">
        <v>24</v>
      </c>
      <c r="P15" s="15">
        <v>99</v>
      </c>
      <c r="Q15" s="8">
        <f t="shared" si="2"/>
        <v>1945</v>
      </c>
      <c r="R15" s="9">
        <f t="shared" si="3"/>
        <v>-75</v>
      </c>
      <c r="S15" s="19">
        <v>9</v>
      </c>
      <c r="T15" s="17">
        <v>41</v>
      </c>
      <c r="U15" s="18">
        <v>0</v>
      </c>
      <c r="V15" s="20">
        <v>41</v>
      </c>
    </row>
    <row r="16" spans="1:22" ht="18">
      <c r="A16" s="3" t="s">
        <v>6</v>
      </c>
      <c r="B16" s="14">
        <v>0</v>
      </c>
      <c r="C16" s="15">
        <v>0</v>
      </c>
      <c r="D16" s="16">
        <v>0</v>
      </c>
      <c r="E16" s="17">
        <v>0</v>
      </c>
      <c r="F16" s="15">
        <v>0</v>
      </c>
      <c r="G16" s="18">
        <v>0</v>
      </c>
      <c r="H16" s="19">
        <v>51</v>
      </c>
      <c r="I16" s="14">
        <v>18</v>
      </c>
      <c r="J16" s="15">
        <v>0</v>
      </c>
      <c r="K16" s="15">
        <v>4</v>
      </c>
      <c r="L16" s="8">
        <f t="shared" si="0"/>
        <v>22</v>
      </c>
      <c r="M16" s="9">
        <f t="shared" si="1"/>
        <v>-4</v>
      </c>
      <c r="N16" s="14">
        <v>55</v>
      </c>
      <c r="O16" s="15">
        <v>2</v>
      </c>
      <c r="P16" s="15">
        <v>22</v>
      </c>
      <c r="Q16" s="8">
        <f t="shared" si="2"/>
        <v>77</v>
      </c>
      <c r="R16" s="9">
        <f t="shared" si="3"/>
        <v>-20</v>
      </c>
      <c r="S16" s="19">
        <v>0</v>
      </c>
      <c r="T16" s="17">
        <v>7</v>
      </c>
      <c r="U16" s="18">
        <v>0</v>
      </c>
      <c r="V16" s="20">
        <v>7</v>
      </c>
    </row>
    <row r="17" spans="1:22" ht="18">
      <c r="A17" s="3" t="s">
        <v>7</v>
      </c>
      <c r="B17" s="14">
        <v>1</v>
      </c>
      <c r="C17" s="15">
        <v>14</v>
      </c>
      <c r="D17" s="16">
        <v>1</v>
      </c>
      <c r="E17" s="17">
        <v>1</v>
      </c>
      <c r="F17" s="15">
        <v>0</v>
      </c>
      <c r="G17" s="18">
        <v>1</v>
      </c>
      <c r="H17" s="19">
        <v>957</v>
      </c>
      <c r="I17" s="14">
        <v>257</v>
      </c>
      <c r="J17" s="15">
        <v>2</v>
      </c>
      <c r="K17" s="15">
        <v>2</v>
      </c>
      <c r="L17" s="8">
        <f t="shared" si="0"/>
        <v>259</v>
      </c>
      <c r="M17" s="9">
        <f t="shared" si="1"/>
        <v>0</v>
      </c>
      <c r="N17" s="14">
        <v>881</v>
      </c>
      <c r="O17" s="15">
        <v>13</v>
      </c>
      <c r="P17" s="15">
        <v>11</v>
      </c>
      <c r="Q17" s="8">
        <f t="shared" si="2"/>
        <v>892</v>
      </c>
      <c r="R17" s="9">
        <f t="shared" si="3"/>
        <v>2</v>
      </c>
      <c r="S17" s="19">
        <v>1</v>
      </c>
      <c r="T17" s="17">
        <v>28</v>
      </c>
      <c r="U17" s="18">
        <v>0</v>
      </c>
      <c r="V17" s="20">
        <v>28</v>
      </c>
    </row>
    <row r="18" spans="1:22" ht="18">
      <c r="A18" s="3" t="s">
        <v>8</v>
      </c>
      <c r="B18" s="14">
        <v>4</v>
      </c>
      <c r="C18" s="15">
        <v>18</v>
      </c>
      <c r="D18" s="16">
        <v>3</v>
      </c>
      <c r="E18" s="17">
        <v>1</v>
      </c>
      <c r="F18" s="15">
        <v>0</v>
      </c>
      <c r="G18" s="18">
        <v>1</v>
      </c>
      <c r="H18" s="19">
        <v>335</v>
      </c>
      <c r="I18" s="14">
        <v>119</v>
      </c>
      <c r="J18" s="15">
        <v>2</v>
      </c>
      <c r="K18" s="15">
        <v>2</v>
      </c>
      <c r="L18" s="8">
        <f t="shared" si="0"/>
        <v>121</v>
      </c>
      <c r="M18" s="9">
        <f t="shared" si="1"/>
        <v>0</v>
      </c>
      <c r="N18" s="14">
        <v>484</v>
      </c>
      <c r="O18" s="15">
        <v>20</v>
      </c>
      <c r="P18" s="15">
        <v>11</v>
      </c>
      <c r="Q18" s="8">
        <f t="shared" si="2"/>
        <v>495</v>
      </c>
      <c r="R18" s="9">
        <f t="shared" si="3"/>
        <v>9</v>
      </c>
      <c r="S18" s="19">
        <v>20</v>
      </c>
      <c r="T18" s="17">
        <v>4</v>
      </c>
      <c r="U18" s="18">
        <v>0</v>
      </c>
      <c r="V18" s="20">
        <v>4</v>
      </c>
    </row>
    <row r="19" spans="1:22" ht="18">
      <c r="A19" s="3" t="s">
        <v>39</v>
      </c>
      <c r="B19" s="14">
        <v>1</v>
      </c>
      <c r="C19" s="15">
        <v>11</v>
      </c>
      <c r="D19" s="16">
        <v>2</v>
      </c>
      <c r="E19" s="17">
        <v>1</v>
      </c>
      <c r="F19" s="15">
        <v>0</v>
      </c>
      <c r="G19" s="18">
        <v>1</v>
      </c>
      <c r="H19" s="19">
        <v>192</v>
      </c>
      <c r="I19" s="14">
        <v>71</v>
      </c>
      <c r="J19" s="15">
        <v>3</v>
      </c>
      <c r="K19" s="15">
        <v>0</v>
      </c>
      <c r="L19" s="8">
        <f t="shared" si="0"/>
        <v>71</v>
      </c>
      <c r="M19" s="9">
        <f t="shared" si="1"/>
        <v>3</v>
      </c>
      <c r="N19" s="14">
        <v>480</v>
      </c>
      <c r="O19" s="15">
        <v>0</v>
      </c>
      <c r="P19" s="15">
        <v>0</v>
      </c>
      <c r="Q19" s="8">
        <f t="shared" si="2"/>
        <v>480</v>
      </c>
      <c r="R19" s="9">
        <f t="shared" si="3"/>
        <v>0</v>
      </c>
      <c r="S19" s="19">
        <v>42</v>
      </c>
      <c r="T19" s="17">
        <v>4</v>
      </c>
      <c r="U19" s="18">
        <v>0</v>
      </c>
      <c r="V19" s="20">
        <v>4</v>
      </c>
    </row>
    <row r="20" spans="1:22" ht="18">
      <c r="A20" s="3" t="s">
        <v>9</v>
      </c>
      <c r="B20" s="14">
        <v>0</v>
      </c>
      <c r="C20" s="15">
        <v>0</v>
      </c>
      <c r="D20" s="16">
        <v>0</v>
      </c>
      <c r="E20" s="17">
        <v>0</v>
      </c>
      <c r="F20" s="15">
        <v>0</v>
      </c>
      <c r="G20" s="18">
        <v>0</v>
      </c>
      <c r="H20" s="19">
        <v>42</v>
      </c>
      <c r="I20" s="14">
        <v>18</v>
      </c>
      <c r="J20" s="15">
        <v>0</v>
      </c>
      <c r="K20" s="15">
        <v>0</v>
      </c>
      <c r="L20" s="8">
        <f t="shared" si="0"/>
        <v>18</v>
      </c>
      <c r="M20" s="9">
        <f t="shared" si="1"/>
        <v>0</v>
      </c>
      <c r="N20" s="14">
        <v>41</v>
      </c>
      <c r="O20" s="15">
        <v>0</v>
      </c>
      <c r="P20" s="15">
        <v>0</v>
      </c>
      <c r="Q20" s="8">
        <f t="shared" si="2"/>
        <v>41</v>
      </c>
      <c r="R20" s="9">
        <f t="shared" si="3"/>
        <v>0</v>
      </c>
      <c r="S20" s="19">
        <v>11</v>
      </c>
      <c r="T20" s="17">
        <v>2</v>
      </c>
      <c r="U20" s="18">
        <v>0</v>
      </c>
      <c r="V20" s="20">
        <v>2</v>
      </c>
    </row>
    <row r="21" spans="1:22" ht="18">
      <c r="A21" s="3" t="s">
        <v>10</v>
      </c>
      <c r="B21" s="14"/>
      <c r="C21" s="15"/>
      <c r="D21" s="16"/>
      <c r="E21" s="17">
        <v>1</v>
      </c>
      <c r="F21" s="15">
        <v>0</v>
      </c>
      <c r="G21" s="18">
        <v>1</v>
      </c>
      <c r="H21" s="19">
        <v>47</v>
      </c>
      <c r="I21" s="14">
        <v>23</v>
      </c>
      <c r="J21" s="15">
        <v>0</v>
      </c>
      <c r="K21" s="15">
        <v>0</v>
      </c>
      <c r="L21" s="8">
        <f t="shared" si="0"/>
        <v>23</v>
      </c>
      <c r="M21" s="9">
        <f t="shared" si="1"/>
        <v>0</v>
      </c>
      <c r="N21" s="14">
        <v>74</v>
      </c>
      <c r="O21" s="15">
        <v>1</v>
      </c>
      <c r="P21" s="15">
        <v>0</v>
      </c>
      <c r="Q21" s="8">
        <f t="shared" si="2"/>
        <v>74</v>
      </c>
      <c r="R21" s="9">
        <f t="shared" si="3"/>
        <v>1</v>
      </c>
      <c r="S21" s="19">
        <v>2</v>
      </c>
      <c r="T21" s="17">
        <v>2</v>
      </c>
      <c r="U21" s="18">
        <v>0</v>
      </c>
      <c r="V21" s="20">
        <v>2</v>
      </c>
    </row>
    <row r="22" spans="1:22" ht="18">
      <c r="A22" s="3" t="s">
        <v>11</v>
      </c>
      <c r="B22" s="14">
        <v>0</v>
      </c>
      <c r="C22" s="15">
        <v>0</v>
      </c>
      <c r="D22" s="16">
        <v>0</v>
      </c>
      <c r="E22" s="17">
        <v>0</v>
      </c>
      <c r="F22" s="15">
        <v>0</v>
      </c>
      <c r="G22" s="18">
        <v>0</v>
      </c>
      <c r="H22" s="19">
        <v>27</v>
      </c>
      <c r="I22" s="14">
        <v>13</v>
      </c>
      <c r="J22" s="15">
        <v>3</v>
      </c>
      <c r="K22" s="15">
        <v>0</v>
      </c>
      <c r="L22" s="8">
        <f t="shared" si="0"/>
        <v>13</v>
      </c>
      <c r="M22" s="9">
        <f t="shared" si="1"/>
        <v>3</v>
      </c>
      <c r="N22" s="14">
        <v>42</v>
      </c>
      <c r="O22" s="15">
        <v>9</v>
      </c>
      <c r="P22" s="15">
        <v>0</v>
      </c>
      <c r="Q22" s="8">
        <f t="shared" si="2"/>
        <v>42</v>
      </c>
      <c r="R22" s="9">
        <f t="shared" si="3"/>
        <v>9</v>
      </c>
      <c r="S22" s="19">
        <v>0</v>
      </c>
      <c r="T22" s="17">
        <v>2</v>
      </c>
      <c r="U22" s="18">
        <v>0</v>
      </c>
      <c r="V22" s="20">
        <v>2</v>
      </c>
    </row>
    <row r="23" spans="1:22" ht="18.75" thickBot="1">
      <c r="A23" s="3" t="s">
        <v>12</v>
      </c>
      <c r="B23" s="21">
        <v>0</v>
      </c>
      <c r="C23" s="22">
        <v>0</v>
      </c>
      <c r="D23" s="23">
        <v>0</v>
      </c>
      <c r="E23" s="24">
        <v>0</v>
      </c>
      <c r="F23" s="22">
        <v>0</v>
      </c>
      <c r="G23" s="25">
        <v>0</v>
      </c>
      <c r="H23" s="26">
        <v>18</v>
      </c>
      <c r="I23" s="21">
        <v>19</v>
      </c>
      <c r="J23" s="22">
        <v>0</v>
      </c>
      <c r="K23" s="22">
        <v>0</v>
      </c>
      <c r="L23" s="8">
        <f t="shared" si="0"/>
        <v>19</v>
      </c>
      <c r="M23" s="9">
        <f t="shared" si="1"/>
        <v>0</v>
      </c>
      <c r="N23" s="21">
        <v>63</v>
      </c>
      <c r="O23" s="22">
        <v>0</v>
      </c>
      <c r="P23" s="22">
        <v>0</v>
      </c>
      <c r="Q23" s="8">
        <f t="shared" si="2"/>
        <v>63</v>
      </c>
      <c r="R23" s="9">
        <f t="shared" si="3"/>
        <v>0</v>
      </c>
      <c r="S23" s="26">
        <v>5</v>
      </c>
      <c r="T23" s="24">
        <v>2</v>
      </c>
      <c r="U23" s="25">
        <v>0</v>
      </c>
      <c r="V23" s="27">
        <v>2</v>
      </c>
    </row>
    <row r="24" spans="1:22" ht="18.75" thickBot="1">
      <c r="A24" s="4" t="s">
        <v>34</v>
      </c>
      <c r="B24" s="28">
        <f aca="true" t="shared" si="4" ref="B24:V24">SUM(B10:B23)</f>
        <v>126</v>
      </c>
      <c r="C24" s="29">
        <f t="shared" si="4"/>
        <v>542</v>
      </c>
      <c r="D24" s="30">
        <f t="shared" si="4"/>
        <v>10</v>
      </c>
      <c r="E24" s="31">
        <f t="shared" si="4"/>
        <v>9</v>
      </c>
      <c r="F24" s="32">
        <f t="shared" si="4"/>
        <v>0</v>
      </c>
      <c r="G24" s="33">
        <f t="shared" si="4"/>
        <v>9</v>
      </c>
      <c r="H24" s="34">
        <f t="shared" si="4"/>
        <v>9477</v>
      </c>
      <c r="I24" s="35">
        <f t="shared" si="4"/>
        <v>3013</v>
      </c>
      <c r="J24" s="32">
        <f t="shared" si="4"/>
        <v>58</v>
      </c>
      <c r="K24" s="32">
        <f t="shared" si="4"/>
        <v>71</v>
      </c>
      <c r="L24" s="32">
        <f t="shared" si="4"/>
        <v>3084</v>
      </c>
      <c r="M24" s="9">
        <f>SUM(M10:M23)</f>
        <v>-13</v>
      </c>
      <c r="N24" s="31">
        <f t="shared" si="4"/>
        <v>11599</v>
      </c>
      <c r="O24" s="32">
        <f t="shared" si="4"/>
        <v>300</v>
      </c>
      <c r="P24" s="32">
        <f t="shared" si="4"/>
        <v>393</v>
      </c>
      <c r="Q24" s="32">
        <f t="shared" si="4"/>
        <v>11992</v>
      </c>
      <c r="R24" s="32">
        <f>SUM(R10:R23)</f>
        <v>-93</v>
      </c>
      <c r="S24" s="32">
        <f t="shared" si="4"/>
        <v>116</v>
      </c>
      <c r="T24" s="32">
        <f t="shared" si="4"/>
        <v>286</v>
      </c>
      <c r="U24" s="33">
        <f t="shared" si="4"/>
        <v>0</v>
      </c>
      <c r="V24" s="37">
        <f t="shared" si="4"/>
        <v>286</v>
      </c>
    </row>
    <row r="25" ht="14.25" thickTop="1"/>
  </sheetData>
  <mergeCells count="14">
    <mergeCell ref="Q5:S5"/>
    <mergeCell ref="A5:H5"/>
    <mergeCell ref="N5:P5"/>
    <mergeCell ref="B7:D8"/>
    <mergeCell ref="E7:G8"/>
    <mergeCell ref="H7:V7"/>
    <mergeCell ref="H8:H9"/>
    <mergeCell ref="I8:M8"/>
    <mergeCell ref="N8:R8"/>
    <mergeCell ref="T8:V8"/>
    <mergeCell ref="A1:V1"/>
    <mergeCell ref="A2:V2"/>
    <mergeCell ref="A3:V3"/>
    <mergeCell ref="A4:V4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rightToLeft="1" zoomScale="75" zoomScaleNormal="75" workbookViewId="0" topLeftCell="A1">
      <selection activeCell="D13" sqref="D13"/>
    </sheetView>
  </sheetViews>
  <sheetFormatPr defaultColWidth="9.00390625" defaultRowHeight="12.75"/>
  <cols>
    <col min="1" max="1" width="12.00390625" style="0" customWidth="1"/>
    <col min="2" max="2" width="7.00390625" style="0" customWidth="1"/>
    <col min="3" max="7" width="5.75390625" style="0" customWidth="1"/>
    <col min="8" max="8" width="8.00390625" style="0" bestFit="1" customWidth="1"/>
    <col min="9" max="13" width="5.75390625" style="0" customWidth="1"/>
    <col min="14" max="14" width="7.00390625" style="0" bestFit="1" customWidth="1"/>
    <col min="15" max="16" width="5.75390625" style="0" customWidth="1"/>
    <col min="17" max="17" width="7.375" style="0" bestFit="1" customWidth="1"/>
    <col min="18" max="22" width="5.75390625" style="0" customWidth="1"/>
  </cols>
  <sheetData>
    <row r="1" spans="1:22" ht="16.5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ht="16.5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13.5">
      <c r="A3" s="151" t="s">
        <v>43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ht="16.5">
      <c r="A4" s="132" t="s">
        <v>37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ht="16.5">
      <c r="A5" s="150" t="s">
        <v>56</v>
      </c>
      <c r="B5" s="150"/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33" t="s">
        <v>59</v>
      </c>
      <c r="O5" s="133"/>
      <c r="P5" s="133"/>
      <c r="Q5" s="133" t="s">
        <v>60</v>
      </c>
      <c r="R5" s="133"/>
      <c r="S5" s="133"/>
      <c r="T5" s="1"/>
      <c r="U5" s="1"/>
      <c r="V5" s="1"/>
    </row>
    <row r="6" spans="1:22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1"/>
      <c r="T6" s="1"/>
      <c r="U6" s="1"/>
      <c r="V6" s="1"/>
    </row>
    <row r="7" spans="1:22" ht="15" thickBot="1" thickTop="1">
      <c r="A7" s="38"/>
      <c r="B7" s="134" t="s">
        <v>13</v>
      </c>
      <c r="C7" s="135"/>
      <c r="D7" s="136"/>
      <c r="E7" s="140" t="s">
        <v>17</v>
      </c>
      <c r="F7" s="135"/>
      <c r="G7" s="141"/>
      <c r="H7" s="128" t="s">
        <v>22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30"/>
      <c r="V7" s="131"/>
    </row>
    <row r="8" spans="1:22" ht="14.25" thickBot="1">
      <c r="A8" s="39"/>
      <c r="B8" s="137"/>
      <c r="C8" s="138"/>
      <c r="D8" s="139"/>
      <c r="E8" s="142"/>
      <c r="F8" s="138"/>
      <c r="G8" s="143"/>
      <c r="H8" s="144" t="s">
        <v>21</v>
      </c>
      <c r="I8" s="122" t="s">
        <v>23</v>
      </c>
      <c r="J8" s="121"/>
      <c r="K8" s="121"/>
      <c r="L8" s="121"/>
      <c r="M8" s="146"/>
      <c r="N8" s="122" t="s">
        <v>29</v>
      </c>
      <c r="O8" s="121"/>
      <c r="P8" s="121"/>
      <c r="Q8" s="121"/>
      <c r="R8" s="146"/>
      <c r="S8" s="40"/>
      <c r="T8" s="147" t="s">
        <v>33</v>
      </c>
      <c r="U8" s="148"/>
      <c r="V8" s="149"/>
    </row>
    <row r="9" spans="1:22" ht="60" customHeight="1" thickBot="1" thickTop="1">
      <c r="A9" s="6" t="s">
        <v>38</v>
      </c>
      <c r="B9" s="41" t="s">
        <v>14</v>
      </c>
      <c r="C9" s="42" t="s">
        <v>15</v>
      </c>
      <c r="D9" s="43" t="s">
        <v>16</v>
      </c>
      <c r="E9" s="44" t="s">
        <v>18</v>
      </c>
      <c r="F9" s="42" t="s">
        <v>19</v>
      </c>
      <c r="G9" s="43" t="s">
        <v>20</v>
      </c>
      <c r="H9" s="145"/>
      <c r="I9" s="45" t="s">
        <v>28</v>
      </c>
      <c r="J9" s="46" t="s">
        <v>24</v>
      </c>
      <c r="K9" s="46" t="s">
        <v>25</v>
      </c>
      <c r="L9" s="46" t="s">
        <v>26</v>
      </c>
      <c r="M9" s="47" t="s">
        <v>27</v>
      </c>
      <c r="N9" s="45" t="s">
        <v>30</v>
      </c>
      <c r="O9" s="46" t="s">
        <v>24</v>
      </c>
      <c r="P9" s="46" t="s">
        <v>25</v>
      </c>
      <c r="Q9" s="46" t="s">
        <v>31</v>
      </c>
      <c r="R9" s="47" t="s">
        <v>27</v>
      </c>
      <c r="S9" s="48" t="s">
        <v>32</v>
      </c>
      <c r="T9" s="49" t="s">
        <v>18</v>
      </c>
      <c r="U9" s="50" t="s">
        <v>36</v>
      </c>
      <c r="V9" s="51" t="s">
        <v>35</v>
      </c>
    </row>
    <row r="10" spans="1:22" ht="18">
      <c r="A10" s="5" t="s">
        <v>0</v>
      </c>
      <c r="B10" s="7">
        <v>21</v>
      </c>
      <c r="C10" s="8">
        <v>55</v>
      </c>
      <c r="D10" s="9">
        <v>0</v>
      </c>
      <c r="E10" s="10">
        <v>1</v>
      </c>
      <c r="F10" s="8">
        <v>0</v>
      </c>
      <c r="G10" s="11">
        <v>1</v>
      </c>
      <c r="H10" s="12">
        <v>626</v>
      </c>
      <c r="I10" s="7">
        <v>90</v>
      </c>
      <c r="J10" s="8">
        <v>5</v>
      </c>
      <c r="K10" s="8">
        <v>5</v>
      </c>
      <c r="L10" s="8">
        <f>I10+K10</f>
        <v>95</v>
      </c>
      <c r="M10" s="9">
        <f>J10-K10</f>
        <v>0</v>
      </c>
      <c r="N10" s="7">
        <v>429</v>
      </c>
      <c r="O10" s="8">
        <v>1</v>
      </c>
      <c r="P10" s="8">
        <v>5</v>
      </c>
      <c r="Q10" s="8">
        <f>N10+P10</f>
        <v>434</v>
      </c>
      <c r="R10" s="9">
        <f aca="true" t="shared" si="0" ref="R10:R23">O10-P10</f>
        <v>-4</v>
      </c>
      <c r="S10" s="12">
        <v>0</v>
      </c>
      <c r="T10" s="10">
        <v>57</v>
      </c>
      <c r="U10" s="11">
        <v>0</v>
      </c>
      <c r="V10" s="13">
        <v>57</v>
      </c>
    </row>
    <row r="11" spans="1:22" ht="18">
      <c r="A11" s="3" t="s">
        <v>1</v>
      </c>
      <c r="B11" s="14">
        <v>0</v>
      </c>
      <c r="C11" s="15">
        <v>0</v>
      </c>
      <c r="D11" s="16">
        <v>0</v>
      </c>
      <c r="E11" s="17">
        <v>1</v>
      </c>
      <c r="F11" s="15">
        <v>0</v>
      </c>
      <c r="G11" s="18">
        <v>1</v>
      </c>
      <c r="H11" s="19">
        <v>22</v>
      </c>
      <c r="I11" s="14">
        <v>1</v>
      </c>
      <c r="J11" s="15">
        <v>0</v>
      </c>
      <c r="K11" s="15">
        <v>2</v>
      </c>
      <c r="L11" s="8">
        <f aca="true" t="shared" si="1" ref="L11:L23">I11+K11</f>
        <v>3</v>
      </c>
      <c r="M11" s="9">
        <v>0</v>
      </c>
      <c r="N11" s="14">
        <v>13</v>
      </c>
      <c r="O11" s="15">
        <v>0</v>
      </c>
      <c r="P11" s="15">
        <v>24</v>
      </c>
      <c r="Q11" s="8">
        <f aca="true" t="shared" si="2" ref="Q11:Q23">N11+P11</f>
        <v>37</v>
      </c>
      <c r="R11" s="9">
        <f t="shared" si="0"/>
        <v>-24</v>
      </c>
      <c r="S11" s="19">
        <v>0</v>
      </c>
      <c r="T11" s="17">
        <v>66</v>
      </c>
      <c r="U11" s="18">
        <v>0</v>
      </c>
      <c r="V11" s="20">
        <v>66</v>
      </c>
    </row>
    <row r="12" spans="1:22" ht="18">
      <c r="A12" s="3" t="s">
        <v>2</v>
      </c>
      <c r="B12" s="14">
        <v>3</v>
      </c>
      <c r="C12" s="15">
        <v>13</v>
      </c>
      <c r="D12" s="16">
        <v>0</v>
      </c>
      <c r="E12" s="17">
        <v>1</v>
      </c>
      <c r="F12" s="15">
        <v>0</v>
      </c>
      <c r="G12" s="18">
        <v>1</v>
      </c>
      <c r="H12" s="19">
        <v>0</v>
      </c>
      <c r="I12" s="14">
        <v>0</v>
      </c>
      <c r="J12" s="15">
        <v>0</v>
      </c>
      <c r="K12" s="15">
        <v>0</v>
      </c>
      <c r="L12" s="8">
        <f t="shared" si="1"/>
        <v>0</v>
      </c>
      <c r="M12" s="9">
        <f aca="true" t="shared" si="3" ref="M12:M23">J12-K12</f>
        <v>0</v>
      </c>
      <c r="N12" s="14">
        <v>0</v>
      </c>
      <c r="O12" s="15">
        <v>0</v>
      </c>
      <c r="P12" s="15">
        <v>0</v>
      </c>
      <c r="Q12" s="8">
        <f t="shared" si="2"/>
        <v>0</v>
      </c>
      <c r="R12" s="9">
        <f t="shared" si="0"/>
        <v>0</v>
      </c>
      <c r="S12" s="19">
        <v>0</v>
      </c>
      <c r="T12" s="17">
        <v>30</v>
      </c>
      <c r="U12" s="18">
        <v>0</v>
      </c>
      <c r="V12" s="20">
        <v>30</v>
      </c>
    </row>
    <row r="13" spans="1:22" ht="18">
      <c r="A13" s="3" t="s">
        <v>3</v>
      </c>
      <c r="B13" s="14">
        <v>0</v>
      </c>
      <c r="C13" s="15">
        <v>0</v>
      </c>
      <c r="D13" s="16">
        <v>0</v>
      </c>
      <c r="E13" s="17">
        <v>1</v>
      </c>
      <c r="F13" s="15">
        <v>0</v>
      </c>
      <c r="G13" s="18">
        <v>1</v>
      </c>
      <c r="H13" s="19">
        <v>0</v>
      </c>
      <c r="I13" s="14">
        <v>0</v>
      </c>
      <c r="J13" s="15">
        <v>0</v>
      </c>
      <c r="K13" s="15">
        <v>0</v>
      </c>
      <c r="L13" s="8">
        <f t="shared" si="1"/>
        <v>0</v>
      </c>
      <c r="M13" s="9">
        <f t="shared" si="3"/>
        <v>0</v>
      </c>
      <c r="N13" s="14">
        <v>0</v>
      </c>
      <c r="O13" s="15">
        <v>0</v>
      </c>
      <c r="P13" s="15">
        <v>0</v>
      </c>
      <c r="Q13" s="8">
        <f t="shared" si="2"/>
        <v>0</v>
      </c>
      <c r="R13" s="9">
        <f t="shared" si="0"/>
        <v>0</v>
      </c>
      <c r="S13" s="19">
        <v>0</v>
      </c>
      <c r="T13" s="17">
        <v>20</v>
      </c>
      <c r="U13" s="18">
        <v>0</v>
      </c>
      <c r="V13" s="20">
        <v>20</v>
      </c>
    </row>
    <row r="14" spans="1:22" ht="18">
      <c r="A14" s="3" t="s">
        <v>4</v>
      </c>
      <c r="B14" s="14">
        <v>0</v>
      </c>
      <c r="C14" s="15">
        <v>0</v>
      </c>
      <c r="D14" s="16">
        <v>0</v>
      </c>
      <c r="E14" s="17">
        <v>0</v>
      </c>
      <c r="F14" s="15">
        <v>0</v>
      </c>
      <c r="G14" s="18">
        <v>0</v>
      </c>
      <c r="H14" s="19">
        <v>1</v>
      </c>
      <c r="I14" s="14">
        <v>4</v>
      </c>
      <c r="J14" s="15">
        <v>0</v>
      </c>
      <c r="K14" s="15">
        <v>0</v>
      </c>
      <c r="L14" s="8">
        <f t="shared" si="1"/>
        <v>4</v>
      </c>
      <c r="M14" s="9">
        <f t="shared" si="3"/>
        <v>0</v>
      </c>
      <c r="N14" s="14">
        <v>0</v>
      </c>
      <c r="O14" s="15">
        <v>0</v>
      </c>
      <c r="P14" s="15">
        <v>0</v>
      </c>
      <c r="Q14" s="8">
        <f t="shared" si="2"/>
        <v>0</v>
      </c>
      <c r="R14" s="9">
        <f t="shared" si="0"/>
        <v>0</v>
      </c>
      <c r="S14" s="19">
        <v>0</v>
      </c>
      <c r="T14" s="17">
        <v>21</v>
      </c>
      <c r="U14" s="18">
        <v>0</v>
      </c>
      <c r="V14" s="20">
        <v>21</v>
      </c>
    </row>
    <row r="15" spans="1:22" ht="18">
      <c r="A15" s="3" t="s">
        <v>5</v>
      </c>
      <c r="B15" s="14">
        <v>0</v>
      </c>
      <c r="C15" s="15">
        <v>0</v>
      </c>
      <c r="D15" s="16">
        <v>0</v>
      </c>
      <c r="E15" s="17">
        <v>1</v>
      </c>
      <c r="F15" s="15">
        <v>0</v>
      </c>
      <c r="G15" s="18">
        <v>1</v>
      </c>
      <c r="H15" s="19">
        <v>0</v>
      </c>
      <c r="I15" s="14">
        <v>0</v>
      </c>
      <c r="J15" s="15">
        <v>0</v>
      </c>
      <c r="K15" s="15">
        <v>0</v>
      </c>
      <c r="L15" s="8">
        <f t="shared" si="1"/>
        <v>0</v>
      </c>
      <c r="M15" s="9">
        <f t="shared" si="3"/>
        <v>0</v>
      </c>
      <c r="N15" s="14">
        <v>0</v>
      </c>
      <c r="O15" s="15">
        <v>0</v>
      </c>
      <c r="P15" s="15">
        <v>0</v>
      </c>
      <c r="Q15" s="8">
        <f t="shared" si="2"/>
        <v>0</v>
      </c>
      <c r="R15" s="9">
        <f t="shared" si="0"/>
        <v>0</v>
      </c>
      <c r="S15" s="19">
        <v>0</v>
      </c>
      <c r="T15" s="17">
        <v>41</v>
      </c>
      <c r="U15" s="18">
        <v>0</v>
      </c>
      <c r="V15" s="20">
        <v>41</v>
      </c>
    </row>
    <row r="16" spans="1:22" ht="18">
      <c r="A16" s="3" t="s">
        <v>6</v>
      </c>
      <c r="B16" s="14">
        <v>0</v>
      </c>
      <c r="C16" s="15">
        <v>0</v>
      </c>
      <c r="D16" s="16">
        <v>0</v>
      </c>
      <c r="E16" s="17">
        <v>0</v>
      </c>
      <c r="F16" s="15">
        <v>0</v>
      </c>
      <c r="G16" s="18">
        <v>0</v>
      </c>
      <c r="H16" s="19">
        <v>1</v>
      </c>
      <c r="I16" s="14">
        <v>1</v>
      </c>
      <c r="J16" s="15">
        <v>0</v>
      </c>
      <c r="K16" s="15">
        <v>0</v>
      </c>
      <c r="L16" s="8">
        <f t="shared" si="1"/>
        <v>1</v>
      </c>
      <c r="M16" s="9">
        <f t="shared" si="3"/>
        <v>0</v>
      </c>
      <c r="N16" s="14">
        <v>2</v>
      </c>
      <c r="O16" s="15">
        <v>0</v>
      </c>
      <c r="P16" s="15">
        <v>0</v>
      </c>
      <c r="Q16" s="8">
        <f t="shared" si="2"/>
        <v>2</v>
      </c>
      <c r="R16" s="9">
        <f t="shared" si="0"/>
        <v>0</v>
      </c>
      <c r="S16" s="19">
        <v>0</v>
      </c>
      <c r="T16" s="17">
        <v>7</v>
      </c>
      <c r="U16" s="18">
        <v>0</v>
      </c>
      <c r="V16" s="20">
        <v>7</v>
      </c>
    </row>
    <row r="17" spans="1:22" ht="18">
      <c r="A17" s="3" t="s">
        <v>7</v>
      </c>
      <c r="B17" s="14">
        <v>2</v>
      </c>
      <c r="C17" s="15">
        <v>1</v>
      </c>
      <c r="D17" s="16">
        <v>0</v>
      </c>
      <c r="E17" s="17">
        <v>1</v>
      </c>
      <c r="F17" s="15">
        <v>0</v>
      </c>
      <c r="G17" s="18">
        <v>1</v>
      </c>
      <c r="H17" s="19">
        <v>0</v>
      </c>
      <c r="I17" s="14">
        <v>0</v>
      </c>
      <c r="J17" s="15">
        <v>0</v>
      </c>
      <c r="K17" s="15">
        <v>0</v>
      </c>
      <c r="L17" s="8">
        <f t="shared" si="1"/>
        <v>0</v>
      </c>
      <c r="M17" s="9">
        <f t="shared" si="3"/>
        <v>0</v>
      </c>
      <c r="N17" s="14">
        <v>0</v>
      </c>
      <c r="O17" s="15">
        <v>0</v>
      </c>
      <c r="P17" s="15">
        <v>0</v>
      </c>
      <c r="Q17" s="8">
        <f t="shared" si="2"/>
        <v>0</v>
      </c>
      <c r="R17" s="9">
        <f t="shared" si="0"/>
        <v>0</v>
      </c>
      <c r="S17" s="19">
        <v>0</v>
      </c>
      <c r="T17" s="17">
        <v>28</v>
      </c>
      <c r="U17" s="18">
        <v>0</v>
      </c>
      <c r="V17" s="20">
        <v>28</v>
      </c>
    </row>
    <row r="18" spans="1:22" ht="18">
      <c r="A18" s="3" t="s">
        <v>8</v>
      </c>
      <c r="B18" s="14">
        <v>0</v>
      </c>
      <c r="C18" s="15">
        <v>0</v>
      </c>
      <c r="D18" s="16">
        <v>0</v>
      </c>
      <c r="E18" s="17">
        <v>1</v>
      </c>
      <c r="F18" s="15">
        <v>0</v>
      </c>
      <c r="G18" s="18">
        <v>1</v>
      </c>
      <c r="H18" s="19">
        <v>0</v>
      </c>
      <c r="I18" s="14">
        <v>0</v>
      </c>
      <c r="J18" s="15">
        <v>0</v>
      </c>
      <c r="K18" s="15">
        <v>0</v>
      </c>
      <c r="L18" s="8">
        <f t="shared" si="1"/>
        <v>0</v>
      </c>
      <c r="M18" s="9">
        <f t="shared" si="3"/>
        <v>0</v>
      </c>
      <c r="N18" s="14">
        <v>0</v>
      </c>
      <c r="O18" s="15">
        <v>0</v>
      </c>
      <c r="P18" s="15">
        <v>0</v>
      </c>
      <c r="Q18" s="8">
        <f t="shared" si="2"/>
        <v>0</v>
      </c>
      <c r="R18" s="9">
        <f t="shared" si="0"/>
        <v>0</v>
      </c>
      <c r="S18" s="19">
        <v>0</v>
      </c>
      <c r="T18" s="17">
        <v>4</v>
      </c>
      <c r="U18" s="18">
        <v>0</v>
      </c>
      <c r="V18" s="20">
        <v>4</v>
      </c>
    </row>
    <row r="19" spans="1:22" ht="18">
      <c r="A19" s="3" t="s">
        <v>39</v>
      </c>
      <c r="B19" s="14">
        <v>0</v>
      </c>
      <c r="C19" s="15">
        <v>0</v>
      </c>
      <c r="D19" s="16">
        <v>0</v>
      </c>
      <c r="E19" s="17">
        <v>1</v>
      </c>
      <c r="F19" s="15">
        <v>0</v>
      </c>
      <c r="G19" s="18">
        <v>1</v>
      </c>
      <c r="H19" s="19">
        <v>0</v>
      </c>
      <c r="I19" s="14">
        <v>0</v>
      </c>
      <c r="J19" s="15">
        <v>0</v>
      </c>
      <c r="K19" s="15">
        <v>0</v>
      </c>
      <c r="L19" s="8">
        <f t="shared" si="1"/>
        <v>0</v>
      </c>
      <c r="M19" s="9">
        <f t="shared" si="3"/>
        <v>0</v>
      </c>
      <c r="N19" s="14">
        <v>0</v>
      </c>
      <c r="O19" s="15">
        <v>0</v>
      </c>
      <c r="P19" s="15">
        <v>0</v>
      </c>
      <c r="Q19" s="8">
        <f t="shared" si="2"/>
        <v>0</v>
      </c>
      <c r="R19" s="9">
        <f t="shared" si="0"/>
        <v>0</v>
      </c>
      <c r="S19" s="19">
        <v>0</v>
      </c>
      <c r="T19" s="17">
        <v>4</v>
      </c>
      <c r="U19" s="18">
        <v>0</v>
      </c>
      <c r="V19" s="20">
        <v>4</v>
      </c>
    </row>
    <row r="20" spans="1:22" ht="18">
      <c r="A20" s="3" t="s">
        <v>9</v>
      </c>
      <c r="B20" s="14">
        <v>0</v>
      </c>
      <c r="C20" s="15">
        <v>0</v>
      </c>
      <c r="D20" s="16">
        <v>0</v>
      </c>
      <c r="E20" s="17">
        <v>0</v>
      </c>
      <c r="F20" s="15">
        <v>0</v>
      </c>
      <c r="G20" s="18">
        <v>0</v>
      </c>
      <c r="H20" s="19">
        <v>0</v>
      </c>
      <c r="I20" s="14">
        <v>0</v>
      </c>
      <c r="J20" s="15">
        <v>0</v>
      </c>
      <c r="K20" s="15">
        <v>0</v>
      </c>
      <c r="L20" s="8">
        <f t="shared" si="1"/>
        <v>0</v>
      </c>
      <c r="M20" s="9">
        <f t="shared" si="3"/>
        <v>0</v>
      </c>
      <c r="N20" s="14">
        <v>0</v>
      </c>
      <c r="O20" s="15">
        <v>0</v>
      </c>
      <c r="P20" s="15">
        <v>0</v>
      </c>
      <c r="Q20" s="8">
        <f t="shared" si="2"/>
        <v>0</v>
      </c>
      <c r="R20" s="9">
        <f t="shared" si="0"/>
        <v>0</v>
      </c>
      <c r="S20" s="19">
        <v>0</v>
      </c>
      <c r="T20" s="17">
        <v>2</v>
      </c>
      <c r="U20" s="18">
        <v>0</v>
      </c>
      <c r="V20" s="20">
        <v>2</v>
      </c>
    </row>
    <row r="21" spans="1:22" ht="18">
      <c r="A21" s="3" t="s">
        <v>10</v>
      </c>
      <c r="B21" s="14">
        <v>0</v>
      </c>
      <c r="C21" s="15">
        <v>0</v>
      </c>
      <c r="D21" s="16">
        <v>0</v>
      </c>
      <c r="E21" s="17">
        <v>1</v>
      </c>
      <c r="F21" s="15">
        <v>0</v>
      </c>
      <c r="G21" s="18">
        <v>1</v>
      </c>
      <c r="H21" s="19">
        <v>0</v>
      </c>
      <c r="I21" s="14">
        <v>0</v>
      </c>
      <c r="J21" s="15">
        <v>0</v>
      </c>
      <c r="K21" s="15">
        <v>0</v>
      </c>
      <c r="L21" s="8">
        <f t="shared" si="1"/>
        <v>0</v>
      </c>
      <c r="M21" s="9">
        <f t="shared" si="3"/>
        <v>0</v>
      </c>
      <c r="N21" s="14">
        <v>0</v>
      </c>
      <c r="O21" s="15">
        <v>0</v>
      </c>
      <c r="P21" s="15">
        <v>0</v>
      </c>
      <c r="Q21" s="8">
        <f t="shared" si="2"/>
        <v>0</v>
      </c>
      <c r="R21" s="9">
        <f t="shared" si="0"/>
        <v>0</v>
      </c>
      <c r="S21" s="19">
        <v>0</v>
      </c>
      <c r="T21" s="17">
        <v>2</v>
      </c>
      <c r="U21" s="18">
        <v>0</v>
      </c>
      <c r="V21" s="20">
        <v>2</v>
      </c>
    </row>
    <row r="22" spans="1:22" ht="18">
      <c r="A22" s="3" t="s">
        <v>11</v>
      </c>
      <c r="B22" s="14">
        <v>0</v>
      </c>
      <c r="C22" s="15">
        <v>0</v>
      </c>
      <c r="D22" s="16">
        <v>0</v>
      </c>
      <c r="E22" s="17">
        <v>0</v>
      </c>
      <c r="F22" s="15">
        <v>0</v>
      </c>
      <c r="G22" s="18">
        <v>0</v>
      </c>
      <c r="H22" s="19">
        <v>0</v>
      </c>
      <c r="I22" s="14">
        <v>0</v>
      </c>
      <c r="J22" s="15">
        <v>0</v>
      </c>
      <c r="K22" s="15">
        <v>0</v>
      </c>
      <c r="L22" s="8">
        <f t="shared" si="1"/>
        <v>0</v>
      </c>
      <c r="M22" s="9">
        <f t="shared" si="3"/>
        <v>0</v>
      </c>
      <c r="N22" s="14">
        <v>0</v>
      </c>
      <c r="O22" s="15">
        <v>0</v>
      </c>
      <c r="P22" s="15">
        <v>0</v>
      </c>
      <c r="Q22" s="8">
        <f t="shared" si="2"/>
        <v>0</v>
      </c>
      <c r="R22" s="9">
        <f t="shared" si="0"/>
        <v>0</v>
      </c>
      <c r="S22" s="19">
        <v>0</v>
      </c>
      <c r="T22" s="17">
        <v>2</v>
      </c>
      <c r="U22" s="18">
        <v>0</v>
      </c>
      <c r="V22" s="20">
        <v>2</v>
      </c>
    </row>
    <row r="23" spans="1:22" ht="18.75" thickBot="1">
      <c r="A23" s="3" t="s">
        <v>12</v>
      </c>
      <c r="B23" s="21">
        <v>0</v>
      </c>
      <c r="C23" s="22">
        <v>0</v>
      </c>
      <c r="D23" s="23">
        <v>0</v>
      </c>
      <c r="E23" s="24">
        <v>0</v>
      </c>
      <c r="F23" s="22">
        <v>0</v>
      </c>
      <c r="G23" s="25">
        <v>0</v>
      </c>
      <c r="H23" s="26">
        <v>0</v>
      </c>
      <c r="I23" s="21">
        <v>0</v>
      </c>
      <c r="J23" s="22">
        <v>0</v>
      </c>
      <c r="K23" s="22">
        <v>0</v>
      </c>
      <c r="L23" s="8">
        <f t="shared" si="1"/>
        <v>0</v>
      </c>
      <c r="M23" s="9">
        <f t="shared" si="3"/>
        <v>0</v>
      </c>
      <c r="N23" s="21">
        <v>0</v>
      </c>
      <c r="O23" s="22">
        <v>0</v>
      </c>
      <c r="P23" s="22">
        <v>0</v>
      </c>
      <c r="Q23" s="8">
        <f t="shared" si="2"/>
        <v>0</v>
      </c>
      <c r="R23" s="9">
        <f t="shared" si="0"/>
        <v>0</v>
      </c>
      <c r="S23" s="26">
        <v>0</v>
      </c>
      <c r="T23" s="24">
        <v>2</v>
      </c>
      <c r="U23" s="25">
        <v>0</v>
      </c>
      <c r="V23" s="27">
        <v>2</v>
      </c>
    </row>
    <row r="24" spans="1:22" ht="18.75" thickBot="1">
      <c r="A24" s="4" t="s">
        <v>34</v>
      </c>
      <c r="B24" s="28">
        <f aca="true" t="shared" si="4" ref="B24:V24">SUM(B10:B23)</f>
        <v>26</v>
      </c>
      <c r="C24" s="29">
        <f t="shared" si="4"/>
        <v>69</v>
      </c>
      <c r="D24" s="30">
        <f t="shared" si="4"/>
        <v>0</v>
      </c>
      <c r="E24" s="31">
        <f t="shared" si="4"/>
        <v>9</v>
      </c>
      <c r="F24" s="32">
        <f t="shared" si="4"/>
        <v>0</v>
      </c>
      <c r="G24" s="33">
        <f t="shared" si="4"/>
        <v>9</v>
      </c>
      <c r="H24" s="34">
        <f t="shared" si="4"/>
        <v>650</v>
      </c>
      <c r="I24" s="35">
        <f t="shared" si="4"/>
        <v>96</v>
      </c>
      <c r="J24" s="32">
        <f t="shared" si="4"/>
        <v>5</v>
      </c>
      <c r="K24" s="32">
        <f t="shared" si="4"/>
        <v>7</v>
      </c>
      <c r="L24" s="32">
        <f t="shared" si="4"/>
        <v>103</v>
      </c>
      <c r="M24" s="36">
        <f t="shared" si="4"/>
        <v>0</v>
      </c>
      <c r="N24" s="31">
        <f t="shared" si="4"/>
        <v>444</v>
      </c>
      <c r="O24" s="32">
        <f t="shared" si="4"/>
        <v>1</v>
      </c>
      <c r="P24" s="32">
        <f t="shared" si="4"/>
        <v>29</v>
      </c>
      <c r="Q24" s="32">
        <f t="shared" si="4"/>
        <v>473</v>
      </c>
      <c r="R24" s="32">
        <f t="shared" si="4"/>
        <v>-28</v>
      </c>
      <c r="S24" s="32">
        <f t="shared" si="4"/>
        <v>0</v>
      </c>
      <c r="T24" s="32">
        <f t="shared" si="4"/>
        <v>286</v>
      </c>
      <c r="U24" s="33">
        <f t="shared" si="4"/>
        <v>0</v>
      </c>
      <c r="V24" s="37">
        <f t="shared" si="4"/>
        <v>286</v>
      </c>
    </row>
    <row r="25" ht="14.25" thickTop="1"/>
  </sheetData>
  <mergeCells count="14">
    <mergeCell ref="Q5:S5"/>
    <mergeCell ref="A5:H5"/>
    <mergeCell ref="N5:P5"/>
    <mergeCell ref="B7:D8"/>
    <mergeCell ref="E7:G8"/>
    <mergeCell ref="H7:V7"/>
    <mergeCell ref="H8:H9"/>
    <mergeCell ref="I8:M8"/>
    <mergeCell ref="N8:R8"/>
    <mergeCell ref="T8:V8"/>
    <mergeCell ref="A1:V1"/>
    <mergeCell ref="A2:V2"/>
    <mergeCell ref="A3:V3"/>
    <mergeCell ref="A4:V4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"/>
  <sheetViews>
    <sheetView rightToLeft="1" zoomScale="75" zoomScaleNormal="75" workbookViewId="0" topLeftCell="C16">
      <selection activeCell="A1" sqref="A1:V26"/>
    </sheetView>
  </sheetViews>
  <sheetFormatPr defaultColWidth="9.00390625" defaultRowHeight="12.75"/>
  <cols>
    <col min="1" max="1" width="12.75390625" style="0" customWidth="1"/>
    <col min="2" max="2" width="5.75390625" style="0" customWidth="1"/>
    <col min="3" max="3" width="6.75390625" style="0" customWidth="1"/>
    <col min="4" max="7" width="5.75390625" style="0" customWidth="1"/>
    <col min="8" max="9" width="8.75390625" style="0" customWidth="1"/>
    <col min="10" max="10" width="6.25390625" style="0" customWidth="1"/>
    <col min="11" max="11" width="5.75390625" style="0" customWidth="1"/>
    <col min="12" max="12" width="8.25390625" style="0" customWidth="1"/>
    <col min="13" max="13" width="6.25390625" style="0" customWidth="1"/>
    <col min="14" max="14" width="9.625" style="0" customWidth="1"/>
    <col min="15" max="15" width="7.00390625" style="0" customWidth="1"/>
    <col min="16" max="16" width="5.75390625" style="0" customWidth="1"/>
    <col min="17" max="17" width="8.75390625" style="0" customWidth="1"/>
    <col min="18" max="18" width="7.75390625" style="0" customWidth="1"/>
    <col min="19" max="22" width="5.75390625" style="0" customWidth="1"/>
    <col min="25" max="25" width="12.75390625" style="0" customWidth="1"/>
  </cols>
  <sheetData>
    <row r="1" spans="1:22" ht="16.5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ht="16.5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13.5">
      <c r="A3" s="151" t="s">
        <v>43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ht="16.5">
      <c r="A4" s="132" t="s">
        <v>37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ht="16.5">
      <c r="A5" s="150" t="s">
        <v>46</v>
      </c>
      <c r="B5" s="150"/>
      <c r="C5" s="150"/>
      <c r="D5" s="150"/>
      <c r="E5" s="150"/>
      <c r="F5" s="150"/>
      <c r="G5" s="150"/>
      <c r="H5" s="150"/>
      <c r="I5" s="150"/>
      <c r="J5" s="150"/>
      <c r="K5" s="1"/>
      <c r="L5" s="1"/>
      <c r="M5" s="1"/>
      <c r="N5" s="133" t="s">
        <v>64</v>
      </c>
      <c r="O5" s="133"/>
      <c r="P5" s="133"/>
      <c r="Q5" s="133" t="s">
        <v>58</v>
      </c>
      <c r="R5" s="133"/>
      <c r="S5" s="133"/>
      <c r="T5" s="1"/>
      <c r="U5" s="1"/>
      <c r="V5" s="1"/>
    </row>
    <row r="6" spans="1:22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1"/>
      <c r="T6" s="1"/>
      <c r="U6" s="1"/>
      <c r="V6" s="1"/>
    </row>
    <row r="7" spans="1:22" ht="15" thickBot="1" thickTop="1">
      <c r="A7" s="38"/>
      <c r="B7" s="134" t="s">
        <v>13</v>
      </c>
      <c r="C7" s="135"/>
      <c r="D7" s="136"/>
      <c r="E7" s="140" t="s">
        <v>17</v>
      </c>
      <c r="F7" s="135"/>
      <c r="G7" s="141"/>
      <c r="H7" s="128" t="s">
        <v>22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30"/>
      <c r="V7" s="131"/>
    </row>
    <row r="8" spans="1:22" ht="14.25" thickBot="1">
      <c r="A8" s="39"/>
      <c r="B8" s="137"/>
      <c r="C8" s="138"/>
      <c r="D8" s="139"/>
      <c r="E8" s="142"/>
      <c r="F8" s="138"/>
      <c r="G8" s="143"/>
      <c r="H8" s="144" t="s">
        <v>21</v>
      </c>
      <c r="I8" s="122" t="s">
        <v>23</v>
      </c>
      <c r="J8" s="121"/>
      <c r="K8" s="121"/>
      <c r="L8" s="121"/>
      <c r="M8" s="146"/>
      <c r="N8" s="122" t="s">
        <v>29</v>
      </c>
      <c r="O8" s="121"/>
      <c r="P8" s="121"/>
      <c r="Q8" s="121"/>
      <c r="R8" s="146"/>
      <c r="S8" s="152" t="s">
        <v>32</v>
      </c>
      <c r="T8" s="147" t="s">
        <v>33</v>
      </c>
      <c r="U8" s="148"/>
      <c r="V8" s="149"/>
    </row>
    <row r="9" spans="1:27" ht="55.5" thickBot="1" thickTop="1">
      <c r="A9" s="6" t="s">
        <v>38</v>
      </c>
      <c r="B9" s="41" t="s">
        <v>14</v>
      </c>
      <c r="C9" s="42" t="s">
        <v>15</v>
      </c>
      <c r="D9" s="43" t="s">
        <v>16</v>
      </c>
      <c r="E9" s="44" t="s">
        <v>18</v>
      </c>
      <c r="F9" s="42" t="s">
        <v>19</v>
      </c>
      <c r="G9" s="43" t="s">
        <v>20</v>
      </c>
      <c r="H9" s="145"/>
      <c r="I9" s="45" t="s">
        <v>28</v>
      </c>
      <c r="J9" s="46" t="s">
        <v>24</v>
      </c>
      <c r="K9" s="46" t="s">
        <v>25</v>
      </c>
      <c r="L9" s="46" t="s">
        <v>26</v>
      </c>
      <c r="M9" s="47" t="s">
        <v>27</v>
      </c>
      <c r="N9" s="45" t="s">
        <v>30</v>
      </c>
      <c r="O9" s="46" t="s">
        <v>24</v>
      </c>
      <c r="P9" s="46" t="s">
        <v>25</v>
      </c>
      <c r="Q9" s="46" t="s">
        <v>31</v>
      </c>
      <c r="R9" s="47" t="s">
        <v>27</v>
      </c>
      <c r="S9" s="153"/>
      <c r="T9" s="49" t="s">
        <v>18</v>
      </c>
      <c r="U9" s="50" t="s">
        <v>36</v>
      </c>
      <c r="V9" s="51" t="s">
        <v>35</v>
      </c>
      <c r="Y9" s="124" t="s">
        <v>54</v>
      </c>
      <c r="Z9" s="123" t="s">
        <v>68</v>
      </c>
      <c r="AA9" s="123" t="s">
        <v>69</v>
      </c>
    </row>
    <row r="10" spans="1:27" ht="18">
      <c r="A10" s="5" t="s">
        <v>0</v>
      </c>
      <c r="B10" s="7">
        <f>'اليوم الأول'!B10+'اليوم الثاني'!B10+'اليوم الثالث'!B10+'اليوم الرابع'!B10</f>
        <v>163</v>
      </c>
      <c r="C10" s="7">
        <f>'اليوم الأول'!C10+'اليوم الثاني'!C10+'اليوم الثالث'!C10+'اليوم الرابع'!C10</f>
        <v>490</v>
      </c>
      <c r="D10" s="7">
        <f>'اليوم الأول'!D10+'اليوم الثاني'!D10+'اليوم الثالث'!D10+'اليوم الرابع'!D10</f>
        <v>4</v>
      </c>
      <c r="E10" s="10">
        <v>1</v>
      </c>
      <c r="F10" s="8">
        <v>0</v>
      </c>
      <c r="G10" s="11">
        <v>1</v>
      </c>
      <c r="H10" s="7">
        <f>'اليوم الأول'!H10+'اليوم الثاني'!H10+'اليوم الثالث'!H10+'اليوم الرابع'!H10</f>
        <v>11513</v>
      </c>
      <c r="I10" s="7">
        <f>'اليوم الأول'!I10+'اليوم الثاني'!I10+'اليوم الثالث'!I10+'اليوم الرابع'!I10</f>
        <v>2937</v>
      </c>
      <c r="J10" s="7">
        <f>'اليوم الأول'!J10+'اليوم الثاني'!J10+'اليوم الثالث'!J10+'اليوم الرابع'!J10</f>
        <v>173</v>
      </c>
      <c r="K10" s="7">
        <f>'اليوم الأول'!K10+'اليوم الثاني'!K10+'اليوم الثالث'!K10+'اليوم الرابع'!K10</f>
        <v>12</v>
      </c>
      <c r="L10" s="7">
        <f>'اليوم الأول'!L10+'اليوم الثاني'!L10+'اليوم الثالث'!L10+'اليوم الرابع'!L10</f>
        <v>2949</v>
      </c>
      <c r="M10" s="7">
        <f>'اليوم الأول'!M10+'اليوم الثاني'!M10+'اليوم الثالث'!M10+'اليوم الرابع'!M10</f>
        <v>161</v>
      </c>
      <c r="N10" s="7">
        <f>'اليوم الأول'!N10+'اليوم الثاني'!N10+'اليوم الثالث'!N10+'اليوم الرابع'!N10</f>
        <v>11668</v>
      </c>
      <c r="O10" s="7">
        <f>'اليوم الأول'!O10+'اليوم الثاني'!O10+'اليوم الثالث'!O10+'اليوم الرابع'!O10</f>
        <v>604</v>
      </c>
      <c r="P10" s="7">
        <f>'اليوم الأول'!P10+'اليوم الثاني'!P10+'اليوم الثالث'!P10+'اليوم الرابع'!P10</f>
        <v>79</v>
      </c>
      <c r="Q10" s="7">
        <f>'اليوم الأول'!Q10+'اليوم الثاني'!Q10+'اليوم الثالث'!Q10+'اليوم الرابع'!Q10</f>
        <v>11747</v>
      </c>
      <c r="R10" s="7">
        <f>'اليوم الأول'!R10+'اليوم الثاني'!R10+'اليوم الثالث'!R10+'اليوم الرابع'!R10</f>
        <v>525</v>
      </c>
      <c r="S10" s="7">
        <f>'اليوم الأول'!S10+'اليوم الثاني'!S10+'اليوم الثالث'!S10+'اليوم الرابع'!S10</f>
        <v>62</v>
      </c>
      <c r="T10" s="10">
        <v>57</v>
      </c>
      <c r="U10" s="11">
        <v>0</v>
      </c>
      <c r="V10" s="13">
        <v>57</v>
      </c>
      <c r="Y10" s="125" t="s">
        <v>0</v>
      </c>
      <c r="Z10" s="126">
        <f aca="true" t="shared" si="0" ref="Z10:Z24">L10/H10</f>
        <v>0.2561452271345436</v>
      </c>
      <c r="AA10" s="126">
        <f aca="true" t="shared" si="1" ref="AA10:AA24">Q10/H10</f>
        <v>1.0203248501693738</v>
      </c>
    </row>
    <row r="11" spans="1:27" ht="18">
      <c r="A11" s="3" t="s">
        <v>1</v>
      </c>
      <c r="B11" s="7">
        <f>'اليوم الأول'!B11+'اليوم الثاني'!B11+'اليوم الثالث'!B11+'اليوم الرابع'!B11</f>
        <v>47</v>
      </c>
      <c r="C11" s="7">
        <f>'اليوم الأول'!C11+'اليوم الثاني'!C11+'اليوم الثالث'!C11+'اليوم الرابع'!C11</f>
        <v>94</v>
      </c>
      <c r="D11" s="7">
        <f>'اليوم الأول'!D11+'اليوم الثاني'!D11+'اليوم الثالث'!D11+'اليوم الرابع'!D11</f>
        <v>0</v>
      </c>
      <c r="E11" s="17">
        <v>1</v>
      </c>
      <c r="F11" s="15">
        <v>0</v>
      </c>
      <c r="G11" s="18">
        <v>1</v>
      </c>
      <c r="H11" s="7">
        <f>'اليوم الأول'!H11+'اليوم الثاني'!H11+'اليوم الثالث'!H11+'اليوم الرابع'!H11</f>
        <v>9515</v>
      </c>
      <c r="I11" s="7">
        <f>'اليوم الأول'!I11+'اليوم الثاني'!I11+'اليوم الثالث'!I11+'اليوم الرابع'!I11</f>
        <v>3548</v>
      </c>
      <c r="J11" s="7">
        <f>'اليوم الأول'!J11+'اليوم الثاني'!J11+'اليوم الثالث'!J11+'اليوم الرابع'!J11</f>
        <v>140</v>
      </c>
      <c r="K11" s="7">
        <f>'اليوم الأول'!K11+'اليوم الثاني'!K11+'اليوم الثالث'!K11+'اليوم الرابع'!K11</f>
        <v>44</v>
      </c>
      <c r="L11" s="7">
        <f>'اليوم الأول'!L11+'اليوم الثاني'!L11+'اليوم الثالث'!L11+'اليوم الرابع'!L11</f>
        <v>3592</v>
      </c>
      <c r="M11" s="7">
        <f>'اليوم الأول'!M11+'اليوم الثاني'!M11+'اليوم الثالث'!M11+'اليوم الرابع'!M11</f>
        <v>98</v>
      </c>
      <c r="N11" s="7">
        <f>'اليوم الأول'!N11+'اليوم الثاني'!N11+'اليوم الثالث'!N11+'اليوم الرابع'!N11</f>
        <v>13049</v>
      </c>
      <c r="O11" s="7">
        <f>'اليوم الأول'!O11+'اليوم الثاني'!O11+'اليوم الثالث'!O11+'اليوم الرابع'!O11</f>
        <v>902</v>
      </c>
      <c r="P11" s="7">
        <f>'اليوم الأول'!P11+'اليوم الثاني'!P11+'اليوم الثالث'!P11+'اليوم الرابع'!P11</f>
        <v>442</v>
      </c>
      <c r="Q11" s="7">
        <f>'اليوم الأول'!Q11+'اليوم الثاني'!Q11+'اليوم الثالث'!Q11+'اليوم الرابع'!Q11</f>
        <v>13491</v>
      </c>
      <c r="R11" s="7">
        <f>'اليوم الأول'!R11+'اليوم الثاني'!R11+'اليوم الثالث'!R11+'اليوم الرابع'!R11</f>
        <v>460</v>
      </c>
      <c r="S11" s="7">
        <f>'اليوم الأول'!S11+'اليوم الثاني'!S11+'اليوم الثالث'!S11+'اليوم الرابع'!S11</f>
        <v>117</v>
      </c>
      <c r="T11" s="17">
        <v>66</v>
      </c>
      <c r="U11" s="18">
        <v>0</v>
      </c>
      <c r="V11" s="20">
        <v>66</v>
      </c>
      <c r="Y11" s="125" t="s">
        <v>1</v>
      </c>
      <c r="Z11" s="126">
        <f t="shared" si="0"/>
        <v>0.37750919600630584</v>
      </c>
      <c r="AA11" s="126">
        <f t="shared" si="1"/>
        <v>1.4178665265370467</v>
      </c>
    </row>
    <row r="12" spans="1:27" ht="18">
      <c r="A12" s="3" t="s">
        <v>2</v>
      </c>
      <c r="B12" s="7">
        <f>'اليوم الأول'!B12+'اليوم الثاني'!B12+'اليوم الثالث'!B12+'اليوم الرابع'!B12</f>
        <v>43</v>
      </c>
      <c r="C12" s="7">
        <f>'اليوم الأول'!C12+'اليوم الثاني'!C12+'اليوم الثالث'!C12+'اليوم الرابع'!C12</f>
        <v>159</v>
      </c>
      <c r="D12" s="7">
        <f>'اليوم الأول'!D12+'اليوم الثاني'!D12+'اليوم الثالث'!D12+'اليوم الرابع'!D12</f>
        <v>0</v>
      </c>
      <c r="E12" s="17">
        <v>1</v>
      </c>
      <c r="F12" s="15">
        <v>0</v>
      </c>
      <c r="G12" s="18">
        <v>1</v>
      </c>
      <c r="H12" s="7">
        <f>'اليوم الأول'!H12+'اليوم الثاني'!H12+'اليوم الثالث'!H12+'اليوم الرابع'!H12</f>
        <v>5881</v>
      </c>
      <c r="I12" s="7">
        <f>'اليوم الأول'!I12+'اليوم الثاني'!I12+'اليوم الثالث'!I12+'اليوم الرابع'!I12</f>
        <v>1545</v>
      </c>
      <c r="J12" s="7">
        <f>'اليوم الأول'!J12+'اليوم الثاني'!J12+'اليوم الثالث'!J12+'اليوم الرابع'!J12</f>
        <v>129</v>
      </c>
      <c r="K12" s="7">
        <f>'اليوم الأول'!K12+'اليوم الثاني'!K12+'اليوم الثالث'!K12+'اليوم الرابع'!K12</f>
        <v>0</v>
      </c>
      <c r="L12" s="7">
        <f>'اليوم الأول'!L12+'اليوم الثاني'!L12+'اليوم الثالث'!L12+'اليوم الرابع'!L12</f>
        <v>1545</v>
      </c>
      <c r="M12" s="7">
        <f>'اليوم الأول'!M12+'اليوم الثاني'!M12+'اليوم الثالث'!M12+'اليوم الرابع'!M12</f>
        <v>129</v>
      </c>
      <c r="N12" s="7">
        <f>'اليوم الأول'!N12+'اليوم الثاني'!N12+'اليوم الثالث'!N12+'اليوم الرابع'!N12</f>
        <v>5894</v>
      </c>
      <c r="O12" s="7">
        <f>'اليوم الأول'!O12+'اليوم الثاني'!O12+'اليوم الثالث'!O12+'اليوم الرابع'!O12</f>
        <v>240</v>
      </c>
      <c r="P12" s="7">
        <f>'اليوم الأول'!P12+'اليوم الثاني'!P12+'اليوم الثالث'!P12+'اليوم الرابع'!P12</f>
        <v>0</v>
      </c>
      <c r="Q12" s="7">
        <f>'اليوم الأول'!Q12+'اليوم الثاني'!Q12+'اليوم الثالث'!Q12+'اليوم الرابع'!Q12</f>
        <v>5894</v>
      </c>
      <c r="R12" s="7">
        <f>'اليوم الأول'!R12+'اليوم الثاني'!R12+'اليوم الثالث'!R12+'اليوم الرابع'!R12</f>
        <v>240</v>
      </c>
      <c r="S12" s="7">
        <f>'اليوم الأول'!S12+'اليوم الثاني'!S12+'اليوم الثالث'!S12+'اليوم الرابع'!S12</f>
        <v>23</v>
      </c>
      <c r="T12" s="17">
        <v>30</v>
      </c>
      <c r="U12" s="18">
        <v>0</v>
      </c>
      <c r="V12" s="20">
        <v>30</v>
      </c>
      <c r="Y12" s="125" t="s">
        <v>2</v>
      </c>
      <c r="Z12" s="126">
        <f t="shared" si="0"/>
        <v>0.2627104233973814</v>
      </c>
      <c r="AA12" s="126">
        <f t="shared" si="1"/>
        <v>1.002210508416936</v>
      </c>
    </row>
    <row r="13" spans="1:27" ht="18">
      <c r="A13" s="3" t="s">
        <v>3</v>
      </c>
      <c r="B13" s="7">
        <f>'اليوم الأول'!B13+'اليوم الثاني'!B13+'اليوم الثالث'!B13+'اليوم الرابع'!B13</f>
        <v>9</v>
      </c>
      <c r="C13" s="7">
        <f>'اليوم الأول'!C13+'اليوم الثاني'!C13+'اليوم الثالث'!C13+'اليوم الرابع'!C13</f>
        <v>0</v>
      </c>
      <c r="D13" s="7">
        <f>'اليوم الأول'!D13+'اليوم الثاني'!D13+'اليوم الثالث'!D13+'اليوم الرابع'!D13</f>
        <v>0</v>
      </c>
      <c r="E13" s="17">
        <v>1</v>
      </c>
      <c r="F13" s="15">
        <v>0</v>
      </c>
      <c r="G13" s="18">
        <v>1</v>
      </c>
      <c r="H13" s="7">
        <f>'اليوم الأول'!H13+'اليوم الثاني'!H13+'اليوم الثالث'!H13+'اليوم الرابع'!H13</f>
        <v>2326</v>
      </c>
      <c r="I13" s="7">
        <f>'اليوم الأول'!I13+'اليوم الثاني'!I13+'اليوم الثالث'!I13+'اليوم الرابع'!I13</f>
        <v>879</v>
      </c>
      <c r="J13" s="7">
        <f>'اليوم الأول'!J13+'اليوم الثاني'!J13+'اليوم الثالث'!J13+'اليوم الرابع'!J13</f>
        <v>39</v>
      </c>
      <c r="K13" s="7">
        <f>'اليوم الأول'!K13+'اليوم الثاني'!K13+'اليوم الثالث'!K13+'اليوم الرابع'!K13</f>
        <v>24</v>
      </c>
      <c r="L13" s="7">
        <f>'اليوم الأول'!L13+'اليوم الثاني'!L13+'اليوم الثالث'!L13+'اليوم الرابع'!L13</f>
        <v>903</v>
      </c>
      <c r="M13" s="7">
        <f>'اليوم الأول'!M13+'اليوم الثاني'!M13+'اليوم الثالث'!M13+'اليوم الرابع'!M13</f>
        <v>15</v>
      </c>
      <c r="N13" s="7">
        <f>'اليوم الأول'!N13+'اليوم الثاني'!N13+'اليوم الثالث'!N13+'اليوم الرابع'!N13</f>
        <v>3653</v>
      </c>
      <c r="O13" s="7">
        <f>'اليوم الأول'!O13+'اليوم الثاني'!O13+'اليوم الثالث'!O13+'اليوم الرابع'!O13</f>
        <v>188</v>
      </c>
      <c r="P13" s="7">
        <f>'اليوم الأول'!P13+'اليوم الثاني'!P13+'اليوم الثالث'!P13+'اليوم الرابع'!P13</f>
        <v>77</v>
      </c>
      <c r="Q13" s="7">
        <f>'اليوم الأول'!Q13+'اليوم الثاني'!Q13+'اليوم الثالث'!Q13+'اليوم الرابع'!Q13</f>
        <v>3730</v>
      </c>
      <c r="R13" s="7">
        <f>'اليوم الأول'!R13+'اليوم الثاني'!R13+'اليوم الثالث'!R13+'اليوم الرابع'!R13</f>
        <v>111</v>
      </c>
      <c r="S13" s="7">
        <f>'اليوم الأول'!S13+'اليوم الثاني'!S13+'اليوم الثالث'!S13+'اليوم الرابع'!S13</f>
        <v>30</v>
      </c>
      <c r="T13" s="17">
        <v>20</v>
      </c>
      <c r="U13" s="18">
        <v>0</v>
      </c>
      <c r="V13" s="20">
        <v>20</v>
      </c>
      <c r="Y13" s="125" t="s">
        <v>3</v>
      </c>
      <c r="Z13" s="126">
        <f t="shared" si="0"/>
        <v>0.3882201203783319</v>
      </c>
      <c r="AA13" s="126">
        <f t="shared" si="1"/>
        <v>1.6036113499570077</v>
      </c>
    </row>
    <row r="14" spans="1:27" ht="18">
      <c r="A14" s="3" t="s">
        <v>4</v>
      </c>
      <c r="B14" s="7">
        <f>'اليوم الأول'!B14+'اليوم الثاني'!B14+'اليوم الثالث'!B14+'اليوم الرابع'!B14</f>
        <v>0</v>
      </c>
      <c r="C14" s="7">
        <f>'اليوم الأول'!C14+'اليوم الثاني'!C14+'اليوم الثالث'!C14+'اليوم الرابع'!C14</f>
        <v>0</v>
      </c>
      <c r="D14" s="7">
        <f>'اليوم الأول'!D14+'اليوم الثاني'!D14+'اليوم الثالث'!D14+'اليوم الرابع'!D14</f>
        <v>0</v>
      </c>
      <c r="E14" s="17">
        <v>0</v>
      </c>
      <c r="F14" s="15">
        <v>0</v>
      </c>
      <c r="G14" s="18">
        <v>0</v>
      </c>
      <c r="H14" s="7">
        <f>'اليوم الأول'!H14+'اليوم الثاني'!H14+'اليوم الثالث'!H14+'اليوم الرابع'!H14</f>
        <v>1109</v>
      </c>
      <c r="I14" s="7">
        <f>'اليوم الأول'!I14+'اليوم الثاني'!I14+'اليوم الثالث'!I14+'اليوم الرابع'!I14</f>
        <v>494</v>
      </c>
      <c r="J14" s="7">
        <f>'اليوم الأول'!J14+'اليوم الثاني'!J14+'اليوم الثالث'!J14+'اليوم الرابع'!J14</f>
        <v>26</v>
      </c>
      <c r="K14" s="7">
        <f>'اليوم الأول'!K14+'اليوم الثاني'!K14+'اليوم الثالث'!K14+'اليوم الرابع'!K14</f>
        <v>12</v>
      </c>
      <c r="L14" s="7">
        <f>'اليوم الأول'!L14+'اليوم الثاني'!L14+'اليوم الثالث'!L14+'اليوم الرابع'!L14</f>
        <v>506</v>
      </c>
      <c r="M14" s="7">
        <f>'اليوم الأول'!M14+'اليوم الثاني'!M14+'اليوم الثالث'!M14+'اليوم الرابع'!M14</f>
        <v>14</v>
      </c>
      <c r="N14" s="7">
        <f>'اليوم الأول'!N14+'اليوم الثاني'!N14+'اليوم الثالث'!N14+'اليوم الرابع'!N14</f>
        <v>1941</v>
      </c>
      <c r="O14" s="7">
        <f>'اليوم الأول'!O14+'اليوم الثاني'!O14+'اليوم الثالث'!O14+'اليوم الرابع'!O14</f>
        <v>75</v>
      </c>
      <c r="P14" s="7">
        <f>'اليوم الأول'!P14+'اليوم الثاني'!P14+'اليوم الثالث'!P14+'اليوم الرابع'!P14</f>
        <v>55</v>
      </c>
      <c r="Q14" s="7">
        <f>'اليوم الأول'!Q14+'اليوم الثاني'!Q14+'اليوم الثالث'!Q14+'اليوم الرابع'!Q14</f>
        <v>1996</v>
      </c>
      <c r="R14" s="7">
        <f>'اليوم الأول'!R14+'اليوم الثاني'!R14+'اليوم الثالث'!R14+'اليوم الرابع'!R14</f>
        <v>20</v>
      </c>
      <c r="S14" s="7">
        <f>'اليوم الأول'!S14+'اليوم الثاني'!S14+'اليوم الثالث'!S14+'اليوم الرابع'!S14</f>
        <v>6</v>
      </c>
      <c r="T14" s="17">
        <v>21</v>
      </c>
      <c r="U14" s="18">
        <v>0</v>
      </c>
      <c r="V14" s="20">
        <v>21</v>
      </c>
      <c r="Y14" s="125" t="s">
        <v>4</v>
      </c>
      <c r="Z14" s="126">
        <f t="shared" si="0"/>
        <v>0.45626690712353474</v>
      </c>
      <c r="AA14" s="126">
        <f t="shared" si="1"/>
        <v>1.799819657348963</v>
      </c>
    </row>
    <row r="15" spans="1:27" ht="18">
      <c r="A15" s="3" t="s">
        <v>5</v>
      </c>
      <c r="B15" s="7">
        <f>'اليوم الأول'!B15+'اليوم الثاني'!B15+'اليوم الثالث'!B15+'اليوم الرابع'!B15</f>
        <v>101</v>
      </c>
      <c r="C15" s="7">
        <f>'اليوم الأول'!C15+'اليوم الثاني'!C15+'اليوم الثالث'!C15+'اليوم الرابع'!C15</f>
        <v>286</v>
      </c>
      <c r="D15" s="7">
        <f>'اليوم الأول'!D15+'اليوم الثاني'!D15+'اليوم الثالث'!D15+'اليوم الرابع'!D15</f>
        <v>16</v>
      </c>
      <c r="E15" s="17">
        <v>1</v>
      </c>
      <c r="F15" s="15">
        <v>0</v>
      </c>
      <c r="G15" s="18">
        <v>1</v>
      </c>
      <c r="H15" s="7">
        <f>'اليوم الأول'!H15+'اليوم الثاني'!H15+'اليوم الثالث'!H15+'اليوم الرابع'!H15</f>
        <v>6408</v>
      </c>
      <c r="I15" s="7">
        <f>'اليوم الأول'!I15+'اليوم الثاني'!I15+'اليوم الثالث'!I15+'اليوم الرابع'!I15</f>
        <v>1849</v>
      </c>
      <c r="J15" s="7">
        <f>'اليوم الأول'!J15+'اليوم الثاني'!J15+'اليوم الثالث'!J15+'اليوم الرابع'!J15</f>
        <v>142</v>
      </c>
      <c r="K15" s="7">
        <f>'اليوم الأول'!K15+'اليوم الثاني'!K15+'اليوم الثالث'!K15+'اليوم الرابع'!K15</f>
        <v>40</v>
      </c>
      <c r="L15" s="7">
        <f>'اليوم الأول'!L15+'اليوم الثاني'!L15+'اليوم الثالث'!L15+'اليوم الرابع'!L15</f>
        <v>1889</v>
      </c>
      <c r="M15" s="7">
        <f>'اليوم الأول'!M15+'اليوم الثاني'!M15+'اليوم الثالث'!M15+'اليوم الرابع'!M15</f>
        <v>102</v>
      </c>
      <c r="N15" s="7">
        <f>'اليوم الأول'!N15+'اليوم الثاني'!N15+'اليوم الثالث'!N15+'اليوم الرابع'!N15</f>
        <v>8498</v>
      </c>
      <c r="O15" s="7">
        <f>'اليوم الأول'!O15+'اليوم الثاني'!O15+'اليوم الثالث'!O15+'اليوم الرابع'!O15</f>
        <v>219</v>
      </c>
      <c r="P15" s="7">
        <f>'اليوم الأول'!P15+'اليوم الثاني'!P15+'اليوم الثالث'!P15+'اليوم الرابع'!P15</f>
        <v>135</v>
      </c>
      <c r="Q15" s="7">
        <f>'اليوم الأول'!Q15+'اليوم الثاني'!Q15+'اليوم الثالث'!Q15+'اليوم الرابع'!Q15</f>
        <v>8633</v>
      </c>
      <c r="R15" s="7">
        <f>'اليوم الأول'!R15+'اليوم الثاني'!R15+'اليوم الثالث'!R15+'اليوم الرابع'!R15</f>
        <v>84</v>
      </c>
      <c r="S15" s="7">
        <f>'اليوم الأول'!S15+'اليوم الثاني'!S15+'اليوم الثالث'!S15+'اليوم الرابع'!S15</f>
        <v>47</v>
      </c>
      <c r="T15" s="17">
        <v>41</v>
      </c>
      <c r="U15" s="18">
        <v>0</v>
      </c>
      <c r="V15" s="20">
        <v>41</v>
      </c>
      <c r="Y15" s="125" t="s">
        <v>5</v>
      </c>
      <c r="Z15" s="126">
        <f t="shared" si="0"/>
        <v>0.2947877652933833</v>
      </c>
      <c r="AA15" s="126">
        <f t="shared" si="1"/>
        <v>1.3472222222222223</v>
      </c>
    </row>
    <row r="16" spans="1:27" ht="18">
      <c r="A16" s="3" t="s">
        <v>6</v>
      </c>
      <c r="B16" s="7">
        <f>'اليوم الأول'!B16+'اليوم الثاني'!B16+'اليوم الثالث'!B16+'اليوم الرابع'!B16</f>
        <v>0</v>
      </c>
      <c r="C16" s="7">
        <f>'اليوم الأول'!C16+'اليوم الثاني'!C16+'اليوم الثالث'!C16+'اليوم الرابع'!C16</f>
        <v>0</v>
      </c>
      <c r="D16" s="7">
        <f>'اليوم الأول'!D16+'اليوم الثاني'!D16+'اليوم الثالث'!D16+'اليوم الرابع'!D16</f>
        <v>0</v>
      </c>
      <c r="E16" s="17">
        <v>0</v>
      </c>
      <c r="F16" s="15">
        <v>0</v>
      </c>
      <c r="G16" s="18">
        <v>0</v>
      </c>
      <c r="H16" s="7">
        <f>'اليوم الأول'!H16+'اليوم الثاني'!H16+'اليوم الثالث'!H16+'اليوم الرابع'!H16</f>
        <v>961</v>
      </c>
      <c r="I16" s="7">
        <f>'اليوم الأول'!I16+'اليوم الثاني'!I16+'اليوم الثالث'!I16+'اليوم الرابع'!I16</f>
        <v>304</v>
      </c>
      <c r="J16" s="7">
        <f>'اليوم الأول'!J16+'اليوم الثاني'!J16+'اليوم الثالث'!J16+'اليوم الرابع'!J16</f>
        <v>8</v>
      </c>
      <c r="K16" s="7">
        <f>'اليوم الأول'!K16+'اليوم الثاني'!K16+'اليوم الثالث'!K16+'اليوم الرابع'!K16</f>
        <v>5</v>
      </c>
      <c r="L16" s="7">
        <f>'اليوم الأول'!L16+'اليوم الثاني'!L16+'اليوم الثالث'!L16+'اليوم الرابع'!L16</f>
        <v>309</v>
      </c>
      <c r="M16" s="7">
        <f>'اليوم الأول'!M16+'اليوم الثاني'!M16+'اليوم الثالث'!M16+'اليوم الرابع'!M16</f>
        <v>3</v>
      </c>
      <c r="N16" s="7">
        <f>'اليوم الأول'!N16+'اليوم الثاني'!N16+'اليوم الثالث'!N16+'اليوم الرابع'!N16</f>
        <v>1095</v>
      </c>
      <c r="O16" s="7">
        <f>'اليوم الأول'!O16+'اليوم الثاني'!O16+'اليوم الثالث'!O16+'اليوم الرابع'!O16</f>
        <v>39</v>
      </c>
      <c r="P16" s="7">
        <f>'اليوم الأول'!P16+'اليوم الثاني'!P16+'اليوم الثالث'!P16+'اليوم الرابع'!P16</f>
        <v>23</v>
      </c>
      <c r="Q16" s="7">
        <f>'اليوم الأول'!Q16+'اليوم الثاني'!Q16+'اليوم الثالث'!Q16+'اليوم الرابع'!Q16</f>
        <v>1118</v>
      </c>
      <c r="R16" s="7">
        <f>'اليوم الأول'!R16+'اليوم الثاني'!R16+'اليوم الثالث'!R16+'اليوم الرابع'!R16</f>
        <v>16</v>
      </c>
      <c r="S16" s="7">
        <f>'اليوم الأول'!S16+'اليوم الثاني'!S16+'اليوم الثالث'!S16+'اليوم الرابع'!S16</f>
        <v>6</v>
      </c>
      <c r="T16" s="17">
        <v>7</v>
      </c>
      <c r="U16" s="18">
        <v>0</v>
      </c>
      <c r="V16" s="20">
        <v>7</v>
      </c>
      <c r="Y16" s="125" t="s">
        <v>6</v>
      </c>
      <c r="Z16" s="126">
        <f t="shared" si="0"/>
        <v>0.3215400624349636</v>
      </c>
      <c r="AA16" s="126">
        <f t="shared" si="1"/>
        <v>1.1633714880332986</v>
      </c>
    </row>
    <row r="17" spans="1:27" ht="18">
      <c r="A17" s="3" t="s">
        <v>7</v>
      </c>
      <c r="B17" s="7">
        <f>'اليوم الأول'!B17+'اليوم الثاني'!B17+'اليوم الثالث'!B17+'اليوم الرابع'!B17</f>
        <v>3</v>
      </c>
      <c r="C17" s="7">
        <f>'اليوم الأول'!C17+'اليوم الثاني'!C17+'اليوم الثالث'!C17+'اليوم الرابع'!C17</f>
        <v>17</v>
      </c>
      <c r="D17" s="7">
        <f>'اليوم الأول'!D17+'اليوم الثاني'!D17+'اليوم الثالث'!D17+'اليوم الرابع'!D17</f>
        <v>1</v>
      </c>
      <c r="E17" s="17">
        <v>1</v>
      </c>
      <c r="F17" s="15">
        <v>0</v>
      </c>
      <c r="G17" s="18">
        <v>1</v>
      </c>
      <c r="H17" s="7">
        <f>'اليوم الأول'!H17+'اليوم الثاني'!H17+'اليوم الثالث'!H17+'اليوم الرابع'!H17</f>
        <v>3880</v>
      </c>
      <c r="I17" s="7">
        <f>'اليوم الأول'!I17+'اليوم الثاني'!I17+'اليوم الثالث'!I17+'اليوم الرابع'!I17</f>
        <v>1065</v>
      </c>
      <c r="J17" s="7">
        <f>'اليوم الأول'!J17+'اليوم الثاني'!J17+'اليوم الثالث'!J17+'اليوم الرابع'!J17</f>
        <v>46</v>
      </c>
      <c r="K17" s="7">
        <f>'اليوم الأول'!K17+'اليوم الثاني'!K17+'اليوم الثالث'!K17+'اليوم الرابع'!K17</f>
        <v>3</v>
      </c>
      <c r="L17" s="7">
        <f>'اليوم الأول'!L17+'اليوم الثاني'!L17+'اليوم الثالث'!L17+'اليوم الرابع'!L17</f>
        <v>1068</v>
      </c>
      <c r="M17" s="7">
        <f>'اليوم الأول'!M17+'اليوم الثاني'!M17+'اليوم الثالث'!M17+'اليوم الرابع'!M17</f>
        <v>43</v>
      </c>
      <c r="N17" s="7">
        <f>'اليوم الأول'!N17+'اليوم الثاني'!N17+'اليوم الثالث'!N17+'اليوم الرابع'!N17</f>
        <v>3533</v>
      </c>
      <c r="O17" s="7">
        <f>'اليوم الأول'!O17+'اليوم الثاني'!O17+'اليوم الثالث'!O17+'اليوم الرابع'!O17</f>
        <v>91</v>
      </c>
      <c r="P17" s="7">
        <f>'اليوم الأول'!P17+'اليوم الثاني'!P17+'اليوم الثالث'!P17+'اليوم الرابع'!P17</f>
        <v>18</v>
      </c>
      <c r="Q17" s="7">
        <f>'اليوم الأول'!Q17+'اليوم الثاني'!Q17+'اليوم الثالث'!Q17+'اليوم الرابع'!Q17</f>
        <v>3551</v>
      </c>
      <c r="R17" s="7">
        <f>'اليوم الأول'!R17+'اليوم الثاني'!R17+'اليوم الثالث'!R17+'اليوم الرابع'!R17</f>
        <v>73</v>
      </c>
      <c r="S17" s="7">
        <f>'اليوم الأول'!S17+'اليوم الثاني'!S17+'اليوم الثالث'!S17+'اليوم الرابع'!S17</f>
        <v>23</v>
      </c>
      <c r="T17" s="17">
        <v>28</v>
      </c>
      <c r="U17" s="18">
        <v>0</v>
      </c>
      <c r="V17" s="20">
        <v>28</v>
      </c>
      <c r="Y17" s="125" t="s">
        <v>7</v>
      </c>
      <c r="Z17" s="126">
        <f t="shared" si="0"/>
        <v>0.2752577319587629</v>
      </c>
      <c r="AA17" s="126">
        <f t="shared" si="1"/>
        <v>0.9152061855670103</v>
      </c>
    </row>
    <row r="18" spans="1:27" ht="18">
      <c r="A18" s="3" t="s">
        <v>8</v>
      </c>
      <c r="B18" s="7">
        <f>'اليوم الأول'!B18+'اليوم الثاني'!B18+'اليوم الثالث'!B18+'اليوم الرابع'!B18</f>
        <v>4</v>
      </c>
      <c r="C18" s="7">
        <f>'اليوم الأول'!C18+'اليوم الثاني'!C18+'اليوم الثالث'!C18+'اليوم الرابع'!C18</f>
        <v>18</v>
      </c>
      <c r="D18" s="7">
        <f>'اليوم الأول'!D18+'اليوم الثاني'!D18+'اليوم الثالث'!D18+'اليوم الرابع'!D18</f>
        <v>3</v>
      </c>
      <c r="E18" s="17">
        <v>1</v>
      </c>
      <c r="F18" s="15">
        <v>0</v>
      </c>
      <c r="G18" s="18">
        <v>1</v>
      </c>
      <c r="H18" s="7">
        <f>'اليوم الأول'!H18+'اليوم الثاني'!H18+'اليوم الثالث'!H18+'اليوم الرابع'!H18</f>
        <v>479</v>
      </c>
      <c r="I18" s="7">
        <f>'اليوم الأول'!I18+'اليوم الثاني'!I18+'اليوم الثالث'!I18+'اليوم الرابع'!I18</f>
        <v>174</v>
      </c>
      <c r="J18" s="7">
        <f>'اليوم الأول'!J18+'اليوم الثاني'!J18+'اليوم الثالث'!J18+'اليوم الرابع'!J18</f>
        <v>2</v>
      </c>
      <c r="K18" s="7">
        <f>'اليوم الأول'!K18+'اليوم الثاني'!K18+'اليوم الثالث'!K18+'اليوم الرابع'!K18</f>
        <v>2</v>
      </c>
      <c r="L18" s="7">
        <f>'اليوم الأول'!L18+'اليوم الثاني'!L18+'اليوم الثالث'!L18+'اليوم الرابع'!L18</f>
        <v>176</v>
      </c>
      <c r="M18" s="7">
        <f>'اليوم الأول'!M18+'اليوم الثاني'!M18+'اليوم الثالث'!M18+'اليوم الرابع'!M18</f>
        <v>0</v>
      </c>
      <c r="N18" s="7">
        <f>'اليوم الأول'!N18+'اليوم الثاني'!N18+'اليوم الثالث'!N18+'اليوم الرابع'!N18</f>
        <v>720</v>
      </c>
      <c r="O18" s="7">
        <f>'اليوم الأول'!O18+'اليوم الثاني'!O18+'اليوم الثالث'!O18+'اليوم الرابع'!O18</f>
        <v>20</v>
      </c>
      <c r="P18" s="7">
        <f>'اليوم الأول'!P18+'اليوم الثاني'!P18+'اليوم الثالث'!P18+'اليوم الرابع'!P18</f>
        <v>11</v>
      </c>
      <c r="Q18" s="7">
        <f>'اليوم الأول'!Q18+'اليوم الثاني'!Q18+'اليوم الثالث'!Q18+'اليوم الرابع'!Q18</f>
        <v>731</v>
      </c>
      <c r="R18" s="7">
        <f>'اليوم الأول'!R18+'اليوم الثاني'!R18+'اليوم الثالث'!R18+'اليوم الرابع'!R18</f>
        <v>9</v>
      </c>
      <c r="S18" s="7">
        <f>'اليوم الأول'!S18+'اليوم الثاني'!S18+'اليوم الثالث'!S18+'اليوم الرابع'!S18</f>
        <v>39</v>
      </c>
      <c r="T18" s="17">
        <v>4</v>
      </c>
      <c r="U18" s="18">
        <v>0</v>
      </c>
      <c r="V18" s="20">
        <v>4</v>
      </c>
      <c r="Y18" s="125" t="s">
        <v>8</v>
      </c>
      <c r="Z18" s="126">
        <f t="shared" si="0"/>
        <v>0.3674321503131524</v>
      </c>
      <c r="AA18" s="126">
        <f t="shared" si="1"/>
        <v>1.5260960334029228</v>
      </c>
    </row>
    <row r="19" spans="1:27" ht="18">
      <c r="A19" s="3" t="s">
        <v>39</v>
      </c>
      <c r="B19" s="7">
        <f>'اليوم الأول'!B19+'اليوم الثاني'!B19+'اليوم الثالث'!B19+'اليوم الرابع'!B19</f>
        <v>36</v>
      </c>
      <c r="C19" s="7">
        <f>'اليوم الأول'!C19+'اليوم الثاني'!C19+'اليوم الثالث'!C19+'اليوم الرابع'!C19</f>
        <v>126</v>
      </c>
      <c r="D19" s="7">
        <f>'اليوم الأول'!D19+'اليوم الثاني'!D19+'اليوم الثالث'!D19+'اليوم الرابع'!D19</f>
        <v>17</v>
      </c>
      <c r="E19" s="17">
        <v>1</v>
      </c>
      <c r="F19" s="15">
        <v>0</v>
      </c>
      <c r="G19" s="18">
        <v>1</v>
      </c>
      <c r="H19" s="7">
        <f>'اليوم الأول'!H19+'اليوم الثاني'!H19+'اليوم الثالث'!H19+'اليوم الرابع'!H19</f>
        <v>574</v>
      </c>
      <c r="I19" s="7">
        <f>'اليوم الأول'!I19+'اليوم الثاني'!I19+'اليوم الثالث'!I19+'اليوم الرابع'!I19</f>
        <v>167</v>
      </c>
      <c r="J19" s="7">
        <f>'اليوم الأول'!J19+'اليوم الثاني'!J19+'اليوم الثالث'!J19+'اليوم الرابع'!J19</f>
        <v>7</v>
      </c>
      <c r="K19" s="7">
        <f>'اليوم الأول'!K19+'اليوم الثاني'!K19+'اليوم الثالث'!K19+'اليوم الرابع'!K19</f>
        <v>0</v>
      </c>
      <c r="L19" s="7">
        <f>'اليوم الأول'!L19+'اليوم الثاني'!L19+'اليوم الثالث'!L19+'اليوم الرابع'!L19</f>
        <v>167</v>
      </c>
      <c r="M19" s="7">
        <f>'اليوم الأول'!M19+'اليوم الثاني'!M19+'اليوم الثالث'!M19+'اليوم الرابع'!M19</f>
        <v>7</v>
      </c>
      <c r="N19" s="7">
        <f>'اليوم الأول'!N19+'اليوم الثاني'!N19+'اليوم الثالث'!N19+'اليوم الرابع'!N19</f>
        <v>1123</v>
      </c>
      <c r="O19" s="7">
        <f>'اليوم الأول'!O19+'اليوم الثاني'!O19+'اليوم الثالث'!O19+'اليوم الرابع'!O19</f>
        <v>4</v>
      </c>
      <c r="P19" s="7">
        <f>'اليوم الأول'!P19+'اليوم الثاني'!P19+'اليوم الثالث'!P19+'اليوم الرابع'!P19</f>
        <v>0</v>
      </c>
      <c r="Q19" s="7">
        <f>'اليوم الأول'!Q19+'اليوم الثاني'!Q19+'اليوم الثالث'!Q19+'اليوم الرابع'!Q19</f>
        <v>1123</v>
      </c>
      <c r="R19" s="7">
        <f>'اليوم الأول'!R19+'اليوم الثاني'!R19+'اليوم الثالث'!R19+'اليوم الرابع'!R19</f>
        <v>4</v>
      </c>
      <c r="S19" s="7">
        <f>'اليوم الأول'!S19+'اليوم الثاني'!S19+'اليوم الثالث'!S19+'اليوم الرابع'!S19</f>
        <v>113</v>
      </c>
      <c r="T19" s="17">
        <v>4</v>
      </c>
      <c r="U19" s="18">
        <v>0</v>
      </c>
      <c r="V19" s="20">
        <v>4</v>
      </c>
      <c r="Y19" s="125" t="s">
        <v>39</v>
      </c>
      <c r="Z19" s="126">
        <f t="shared" si="0"/>
        <v>0.29094076655052264</v>
      </c>
      <c r="AA19" s="126">
        <f t="shared" si="1"/>
        <v>1.956445993031359</v>
      </c>
    </row>
    <row r="20" spans="1:27" ht="18">
      <c r="A20" s="3" t="s">
        <v>9</v>
      </c>
      <c r="B20" s="7">
        <f>'اليوم الأول'!B20+'اليوم الثاني'!B20+'اليوم الثالث'!B20+'اليوم الرابع'!B20</f>
        <v>0</v>
      </c>
      <c r="C20" s="7">
        <f>'اليوم الأول'!C20+'اليوم الثاني'!C20+'اليوم الثالث'!C20+'اليوم الرابع'!C20</f>
        <v>0</v>
      </c>
      <c r="D20" s="7">
        <f>'اليوم الأول'!D20+'اليوم الثاني'!D20+'اليوم الثالث'!D20+'اليوم الرابع'!D20</f>
        <v>0</v>
      </c>
      <c r="E20" s="17">
        <v>0</v>
      </c>
      <c r="F20" s="15">
        <v>0</v>
      </c>
      <c r="G20" s="18">
        <v>0</v>
      </c>
      <c r="H20" s="7">
        <f>'اليوم الأول'!H20+'اليوم الثاني'!H20+'اليوم الثالث'!H20+'اليوم الرابع'!H20</f>
        <v>79</v>
      </c>
      <c r="I20" s="7">
        <f>'اليوم الأول'!I20+'اليوم الثاني'!I20+'اليوم الثالث'!I20+'اليوم الرابع'!I20</f>
        <v>47</v>
      </c>
      <c r="J20" s="7">
        <f>'اليوم الأول'!J20+'اليوم الثاني'!J20+'اليوم الثالث'!J20+'اليوم الرابع'!J20</f>
        <v>0</v>
      </c>
      <c r="K20" s="7">
        <f>'اليوم الأول'!K20+'اليوم الثاني'!K20+'اليوم الثالث'!K20+'اليوم الرابع'!K20</f>
        <v>0</v>
      </c>
      <c r="L20" s="7">
        <f>'اليوم الأول'!L20+'اليوم الثاني'!L20+'اليوم الثالث'!L20+'اليوم الرابع'!L20</f>
        <v>47</v>
      </c>
      <c r="M20" s="7">
        <f>'اليوم الأول'!M20+'اليوم الثاني'!M20+'اليوم الثالث'!M20+'اليوم الرابع'!M20</f>
        <v>0</v>
      </c>
      <c r="N20" s="7">
        <f>'اليوم الأول'!N20+'اليوم الثاني'!N20+'اليوم الثالث'!N20+'اليوم الرابع'!N20</f>
        <v>85</v>
      </c>
      <c r="O20" s="7">
        <f>'اليوم الأول'!O20+'اليوم الثاني'!O20+'اليوم الثالث'!O20+'اليوم الرابع'!O20</f>
        <v>0</v>
      </c>
      <c r="P20" s="7">
        <f>'اليوم الأول'!P20+'اليوم الثاني'!P20+'اليوم الثالث'!P20+'اليوم الرابع'!P20</f>
        <v>0</v>
      </c>
      <c r="Q20" s="7">
        <f>'اليوم الأول'!Q20+'اليوم الثاني'!Q20+'اليوم الثالث'!Q20+'اليوم الرابع'!Q20</f>
        <v>85</v>
      </c>
      <c r="R20" s="7">
        <f>'اليوم الأول'!R20+'اليوم الثاني'!R20+'اليوم الثالث'!R20+'اليوم الرابع'!R20</f>
        <v>0</v>
      </c>
      <c r="S20" s="7">
        <f>'اليوم الأول'!S20+'اليوم الثاني'!S20+'اليوم الثالث'!S20+'اليوم الرابع'!S20</f>
        <v>20</v>
      </c>
      <c r="T20" s="17">
        <v>2</v>
      </c>
      <c r="U20" s="18">
        <v>0</v>
      </c>
      <c r="V20" s="20">
        <v>2</v>
      </c>
      <c r="Y20" s="125" t="s">
        <v>9</v>
      </c>
      <c r="Z20" s="126">
        <f t="shared" si="0"/>
        <v>0.5949367088607594</v>
      </c>
      <c r="AA20" s="126">
        <f t="shared" si="1"/>
        <v>1.0759493670886076</v>
      </c>
    </row>
    <row r="21" spans="1:27" ht="18">
      <c r="A21" s="3" t="s">
        <v>10</v>
      </c>
      <c r="B21" s="7">
        <f>'اليوم الأول'!B21+'اليوم الثاني'!B21+'اليوم الثالث'!B21+'اليوم الرابع'!B21</f>
        <v>0</v>
      </c>
      <c r="C21" s="7">
        <f>'اليوم الأول'!C21+'اليوم الثاني'!C21+'اليوم الثالث'!C21+'اليوم الرابع'!C21</f>
        <v>0</v>
      </c>
      <c r="D21" s="7">
        <f>'اليوم الأول'!D21+'اليوم الثاني'!D21+'اليوم الثالث'!D21+'اليوم الرابع'!D21</f>
        <v>0</v>
      </c>
      <c r="E21" s="17">
        <v>1</v>
      </c>
      <c r="F21" s="15">
        <v>0</v>
      </c>
      <c r="G21" s="18">
        <v>1</v>
      </c>
      <c r="H21" s="7">
        <f>'اليوم الأول'!H21+'اليوم الثاني'!H21+'اليوم الثالث'!H21+'اليوم الرابع'!H21</f>
        <v>328</v>
      </c>
      <c r="I21" s="7">
        <f>'اليوم الأول'!I21+'اليوم الثاني'!I21+'اليوم الثالث'!I21+'اليوم الرابع'!I21</f>
        <v>123</v>
      </c>
      <c r="J21" s="7">
        <f>'اليوم الأول'!J21+'اليوم الثاني'!J21+'اليوم الثالث'!J21+'اليوم الرابع'!J21</f>
        <v>5</v>
      </c>
      <c r="K21" s="7">
        <f>'اليوم الأول'!K21+'اليوم الثاني'!K21+'اليوم الثالث'!K21+'اليوم الرابع'!K21</f>
        <v>0</v>
      </c>
      <c r="L21" s="7">
        <f>'اليوم الأول'!L21+'اليوم الثاني'!L21+'اليوم الثالث'!L21+'اليوم الرابع'!L21</f>
        <v>123</v>
      </c>
      <c r="M21" s="7">
        <f>'اليوم الأول'!M21+'اليوم الثاني'!M21+'اليوم الثالث'!M21+'اليوم الرابع'!M21</f>
        <v>5</v>
      </c>
      <c r="N21" s="7">
        <f>'اليوم الأول'!N21+'اليوم الثاني'!N21+'اليوم الثالث'!N21+'اليوم الرابع'!N21</f>
        <v>459</v>
      </c>
      <c r="O21" s="7">
        <f>'اليوم الأول'!O21+'اليوم الثاني'!O21+'اليوم الثالث'!O21+'اليوم الرابع'!O21</f>
        <v>8</v>
      </c>
      <c r="P21" s="7">
        <f>'اليوم الأول'!P21+'اليوم الثاني'!P21+'اليوم الثالث'!P21+'اليوم الرابع'!P21</f>
        <v>0</v>
      </c>
      <c r="Q21" s="7">
        <f>'اليوم الأول'!Q21+'اليوم الثاني'!Q21+'اليوم الثالث'!Q21+'اليوم الرابع'!Q21</f>
        <v>459</v>
      </c>
      <c r="R21" s="7">
        <f>'اليوم الأول'!R21+'اليوم الثاني'!R21+'اليوم الثالث'!R21+'اليوم الرابع'!R21</f>
        <v>8</v>
      </c>
      <c r="S21" s="7">
        <f>'اليوم الأول'!S21+'اليوم الثاني'!S21+'اليوم الثالث'!S21+'اليوم الرابع'!S21</f>
        <v>17</v>
      </c>
      <c r="T21" s="17">
        <v>2</v>
      </c>
      <c r="U21" s="18">
        <v>0</v>
      </c>
      <c r="V21" s="20">
        <v>2</v>
      </c>
      <c r="Y21" s="125" t="s">
        <v>10</v>
      </c>
      <c r="Z21" s="126">
        <f t="shared" si="0"/>
        <v>0.375</v>
      </c>
      <c r="AA21" s="126">
        <f t="shared" si="1"/>
        <v>1.399390243902439</v>
      </c>
    </row>
    <row r="22" spans="1:27" ht="18">
      <c r="A22" s="3" t="s">
        <v>11</v>
      </c>
      <c r="B22" s="7">
        <f>'اليوم الأول'!B22+'اليوم الثاني'!B22+'اليوم الثالث'!B22+'اليوم الرابع'!B22</f>
        <v>0</v>
      </c>
      <c r="C22" s="7">
        <f>'اليوم الأول'!C22+'اليوم الثاني'!C22+'اليوم الثالث'!C22+'اليوم الرابع'!C22</f>
        <v>0</v>
      </c>
      <c r="D22" s="7">
        <f>'اليوم الأول'!D22+'اليوم الثاني'!D22+'اليوم الثالث'!D22+'اليوم الرابع'!D22</f>
        <v>0</v>
      </c>
      <c r="E22" s="17">
        <v>0</v>
      </c>
      <c r="F22" s="15">
        <v>0</v>
      </c>
      <c r="G22" s="18">
        <v>0</v>
      </c>
      <c r="H22" s="7">
        <f>'اليوم الأول'!H22+'اليوم الثاني'!H22+'اليوم الثالث'!H22+'اليوم الرابع'!H22</f>
        <v>95</v>
      </c>
      <c r="I22" s="7">
        <f>'اليوم الأول'!I22+'اليوم الثاني'!I22+'اليوم الثالث'!I22+'اليوم الرابع'!I22</f>
        <v>29</v>
      </c>
      <c r="J22" s="7">
        <f>'اليوم الأول'!J22+'اليوم الثاني'!J22+'اليوم الثالث'!J22+'اليوم الرابع'!J22</f>
        <v>6</v>
      </c>
      <c r="K22" s="7">
        <f>'اليوم الأول'!K22+'اليوم الثاني'!K22+'اليوم الثالث'!K22+'اليوم الرابع'!K22</f>
        <v>0</v>
      </c>
      <c r="L22" s="7">
        <f>'اليوم الأول'!L22+'اليوم الثاني'!L22+'اليوم الثالث'!L22+'اليوم الرابع'!L22</f>
        <v>29</v>
      </c>
      <c r="M22" s="7">
        <f>'اليوم الأول'!M22+'اليوم الثاني'!M22+'اليوم الثالث'!M22+'اليوم الرابع'!M22</f>
        <v>6</v>
      </c>
      <c r="N22" s="7">
        <f>'اليوم الأول'!N22+'اليوم الثاني'!N22+'اليوم الثالث'!N22+'اليوم الرابع'!N22</f>
        <v>121</v>
      </c>
      <c r="O22" s="7">
        <f>'اليوم الأول'!O22+'اليوم الثاني'!O22+'اليوم الثالث'!O22+'اليوم الرابع'!O22</f>
        <v>14</v>
      </c>
      <c r="P22" s="7">
        <f>'اليوم الأول'!P22+'اليوم الثاني'!P22+'اليوم الثالث'!P22+'اليوم الرابع'!P22</f>
        <v>0</v>
      </c>
      <c r="Q22" s="7">
        <f>'اليوم الأول'!Q22+'اليوم الثاني'!Q22+'اليوم الثالث'!Q22+'اليوم الرابع'!Q22</f>
        <v>121</v>
      </c>
      <c r="R22" s="7">
        <f>'اليوم الأول'!R22+'اليوم الثاني'!R22+'اليوم الثالث'!R22+'اليوم الرابع'!R22</f>
        <v>14</v>
      </c>
      <c r="S22" s="7">
        <f>'اليوم الأول'!S22+'اليوم الثاني'!S22+'اليوم الثالث'!S22+'اليوم الرابع'!S22</f>
        <v>0</v>
      </c>
      <c r="T22" s="17">
        <v>2</v>
      </c>
      <c r="U22" s="18">
        <v>0</v>
      </c>
      <c r="V22" s="20">
        <v>2</v>
      </c>
      <c r="Y22" s="125" t="s">
        <v>11</v>
      </c>
      <c r="Z22" s="126">
        <f t="shared" si="0"/>
        <v>0.30526315789473685</v>
      </c>
      <c r="AA22" s="126">
        <f t="shared" si="1"/>
        <v>1.2736842105263158</v>
      </c>
    </row>
    <row r="23" spans="1:27" ht="18.75" thickBot="1">
      <c r="A23" s="3" t="s">
        <v>12</v>
      </c>
      <c r="B23" s="7">
        <f>'اليوم الأول'!B23+'اليوم الثاني'!B23+'اليوم الثالث'!B23+'اليوم الرابع'!B23</f>
        <v>0</v>
      </c>
      <c r="C23" s="7">
        <f>'اليوم الأول'!C23+'اليوم الثاني'!C23+'اليوم الثالث'!C23+'اليوم الرابع'!C23</f>
        <v>0</v>
      </c>
      <c r="D23" s="7">
        <f>'اليوم الأول'!D23+'اليوم الثاني'!D23+'اليوم الثالث'!D23+'اليوم الرابع'!D23</f>
        <v>0</v>
      </c>
      <c r="E23" s="24">
        <v>0</v>
      </c>
      <c r="F23" s="22">
        <v>0</v>
      </c>
      <c r="G23" s="25">
        <v>0</v>
      </c>
      <c r="H23" s="7">
        <f>'اليوم الأول'!H23+'اليوم الثاني'!H23+'اليوم الثالث'!H23+'اليوم الرابع'!H23</f>
        <v>73</v>
      </c>
      <c r="I23" s="7">
        <f>'اليوم الأول'!I23+'اليوم الثاني'!I23+'اليوم الثالث'!I23+'اليوم الرابع'!I23</f>
        <v>50</v>
      </c>
      <c r="J23" s="7">
        <f>'اليوم الأول'!J23+'اليوم الثاني'!J23+'اليوم الثالث'!J23+'اليوم الرابع'!J23</f>
        <v>0</v>
      </c>
      <c r="K23" s="7">
        <f>'اليوم الأول'!K23+'اليوم الثاني'!K23+'اليوم الثالث'!K23+'اليوم الرابع'!K23</f>
        <v>0</v>
      </c>
      <c r="L23" s="7">
        <f>'اليوم الأول'!L23+'اليوم الثاني'!L23+'اليوم الثالث'!L23+'اليوم الرابع'!L23</f>
        <v>50</v>
      </c>
      <c r="M23" s="7">
        <f>'اليوم الأول'!M23+'اليوم الثاني'!M23+'اليوم الثالث'!M23+'اليوم الرابع'!M23</f>
        <v>0</v>
      </c>
      <c r="N23" s="7">
        <f>'اليوم الأول'!N23+'اليوم الثاني'!N23+'اليوم الثالث'!N23+'اليوم الرابع'!N23</f>
        <v>183</v>
      </c>
      <c r="O23" s="7">
        <f>'اليوم الأول'!O23+'اليوم الثاني'!O23+'اليوم الثالث'!O23+'اليوم الرابع'!O23</f>
        <v>5</v>
      </c>
      <c r="P23" s="7">
        <f>'اليوم الأول'!P23+'اليوم الثاني'!P23+'اليوم الثالث'!P23+'اليوم الرابع'!P23</f>
        <v>0</v>
      </c>
      <c r="Q23" s="7">
        <f>'اليوم الأول'!Q23+'اليوم الثاني'!Q23+'اليوم الثالث'!Q23+'اليوم الرابع'!Q23</f>
        <v>183</v>
      </c>
      <c r="R23" s="7">
        <f>'اليوم الأول'!R23+'اليوم الثاني'!R23+'اليوم الثالث'!R23+'اليوم الرابع'!R23</f>
        <v>5</v>
      </c>
      <c r="S23" s="7">
        <f>'اليوم الأول'!S23+'اليوم الثاني'!S23+'اليوم الثالث'!S23+'اليوم الرابع'!S23</f>
        <v>12</v>
      </c>
      <c r="T23" s="24">
        <v>2</v>
      </c>
      <c r="U23" s="25">
        <v>0</v>
      </c>
      <c r="V23" s="27">
        <v>2</v>
      </c>
      <c r="Y23" s="125" t="s">
        <v>12</v>
      </c>
      <c r="Z23" s="126">
        <f t="shared" si="0"/>
        <v>0.684931506849315</v>
      </c>
      <c r="AA23" s="126">
        <f t="shared" si="1"/>
        <v>2.506849315068493</v>
      </c>
    </row>
    <row r="24" spans="1:27" ht="18.75" thickBot="1">
      <c r="A24" s="4" t="s">
        <v>34</v>
      </c>
      <c r="B24" s="28">
        <f aca="true" t="shared" si="2" ref="B24:V24">SUM(B10:B23)</f>
        <v>406</v>
      </c>
      <c r="C24" s="29">
        <f t="shared" si="2"/>
        <v>1190</v>
      </c>
      <c r="D24" s="30">
        <f t="shared" si="2"/>
        <v>41</v>
      </c>
      <c r="E24" s="31">
        <f t="shared" si="2"/>
        <v>9</v>
      </c>
      <c r="F24" s="32">
        <f t="shared" si="2"/>
        <v>0</v>
      </c>
      <c r="G24" s="33">
        <f t="shared" si="2"/>
        <v>9</v>
      </c>
      <c r="H24" s="34">
        <f t="shared" si="2"/>
        <v>43221</v>
      </c>
      <c r="I24" s="35">
        <f t="shared" si="2"/>
        <v>13211</v>
      </c>
      <c r="J24" s="32">
        <f t="shared" si="2"/>
        <v>723</v>
      </c>
      <c r="K24" s="32">
        <f t="shared" si="2"/>
        <v>142</v>
      </c>
      <c r="L24" s="32">
        <f t="shared" si="2"/>
        <v>13353</v>
      </c>
      <c r="M24" s="36">
        <f t="shared" si="2"/>
        <v>583</v>
      </c>
      <c r="N24" s="31">
        <f t="shared" si="2"/>
        <v>52022</v>
      </c>
      <c r="O24" s="32">
        <f t="shared" si="2"/>
        <v>2409</v>
      </c>
      <c r="P24" s="32">
        <f t="shared" si="2"/>
        <v>840</v>
      </c>
      <c r="Q24" s="32">
        <f t="shared" si="2"/>
        <v>52862</v>
      </c>
      <c r="R24" s="32">
        <f t="shared" si="2"/>
        <v>1569</v>
      </c>
      <c r="S24" s="32">
        <f t="shared" si="2"/>
        <v>515</v>
      </c>
      <c r="T24" s="32">
        <f t="shared" si="2"/>
        <v>286</v>
      </c>
      <c r="U24" s="33">
        <f t="shared" si="2"/>
        <v>0</v>
      </c>
      <c r="V24" s="37">
        <f t="shared" si="2"/>
        <v>286</v>
      </c>
      <c r="Y24" s="127" t="s">
        <v>34</v>
      </c>
      <c r="Z24" s="126">
        <f t="shared" si="0"/>
        <v>0.3089470396335115</v>
      </c>
      <c r="AA24" s="126">
        <f t="shared" si="1"/>
        <v>1.2230628629601352</v>
      </c>
    </row>
    <row r="25" ht="14.25" thickTop="1"/>
  </sheetData>
  <mergeCells count="15">
    <mergeCell ref="B7:D8"/>
    <mergeCell ref="E7:G8"/>
    <mergeCell ref="H7:V7"/>
    <mergeCell ref="H8:H9"/>
    <mergeCell ref="I8:M8"/>
    <mergeCell ref="N8:R8"/>
    <mergeCell ref="T8:V8"/>
    <mergeCell ref="S8:S9"/>
    <mergeCell ref="A5:J5"/>
    <mergeCell ref="Q5:S5"/>
    <mergeCell ref="A1:V1"/>
    <mergeCell ref="A2:V2"/>
    <mergeCell ref="A3:V3"/>
    <mergeCell ref="A4:V4"/>
    <mergeCell ref="N5:P5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"/>
  <sheetViews>
    <sheetView rightToLeft="1" zoomScale="75" zoomScaleNormal="75" workbookViewId="0" topLeftCell="A7">
      <selection activeCell="O23" sqref="O23"/>
    </sheetView>
  </sheetViews>
  <sheetFormatPr defaultColWidth="9.00390625" defaultRowHeight="12.75"/>
  <cols>
    <col min="1" max="1" width="12.375" style="0" customWidth="1"/>
    <col min="2" max="2" width="7.875" style="0" customWidth="1"/>
    <col min="3" max="5" width="9.00390625" style="0" customWidth="1"/>
    <col min="6" max="6" width="7.75390625" style="0" customWidth="1"/>
    <col min="7" max="7" width="6.875" style="0" customWidth="1"/>
    <col min="8" max="8" width="9.00390625" style="0" customWidth="1"/>
    <col min="9" max="9" width="7.75390625" style="0" customWidth="1"/>
    <col min="10" max="10" width="7.00390625" style="0" customWidth="1"/>
    <col min="11" max="11" width="7.75390625" style="0" customWidth="1"/>
    <col min="12" max="12" width="7.00390625" style="0" customWidth="1"/>
    <col min="13" max="14" width="8.125" style="0" customWidth="1"/>
    <col min="15" max="15" width="7.625" style="0" customWidth="1"/>
  </cols>
  <sheetData>
    <row r="1" spans="1:26" ht="16.5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6.5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3.5">
      <c r="A3" s="151" t="s">
        <v>43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5" spans="1:16" ht="13.5">
      <c r="A5" s="151" t="s">
        <v>57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53"/>
    </row>
    <row r="7" ht="14.25" thickBot="1"/>
    <row r="8" spans="1:15" ht="21.75" customHeight="1" thickBot="1" thickTop="1">
      <c r="A8" s="156" t="s">
        <v>54</v>
      </c>
      <c r="B8" s="154" t="s">
        <v>48</v>
      </c>
      <c r="C8" s="155"/>
      <c r="D8" s="155"/>
      <c r="E8" s="155" t="s">
        <v>66</v>
      </c>
      <c r="F8" s="155"/>
      <c r="G8" s="155"/>
      <c r="H8" s="155" t="s">
        <v>53</v>
      </c>
      <c r="I8" s="155"/>
      <c r="J8" s="155"/>
      <c r="K8" s="155" t="s">
        <v>50</v>
      </c>
      <c r="L8" s="155"/>
      <c r="M8" s="155"/>
      <c r="N8" s="158"/>
      <c r="O8" s="159"/>
    </row>
    <row r="9" spans="1:15" ht="51.75" customHeight="1" thickBot="1">
      <c r="A9" s="157"/>
      <c r="B9" s="57" t="s">
        <v>49</v>
      </c>
      <c r="C9" s="58" t="s">
        <v>55</v>
      </c>
      <c r="D9" s="58" t="s">
        <v>50</v>
      </c>
      <c r="E9" s="58" t="s">
        <v>47</v>
      </c>
      <c r="F9" s="58" t="s">
        <v>51</v>
      </c>
      <c r="G9" s="58" t="s">
        <v>52</v>
      </c>
      <c r="H9" s="58" t="s">
        <v>47</v>
      </c>
      <c r="I9" s="58" t="s">
        <v>51</v>
      </c>
      <c r="J9" s="58" t="s">
        <v>52</v>
      </c>
      <c r="K9" s="58" t="s">
        <v>47</v>
      </c>
      <c r="L9" s="58"/>
      <c r="M9" s="58" t="s">
        <v>51</v>
      </c>
      <c r="N9" s="72"/>
      <c r="O9" s="59" t="s">
        <v>52</v>
      </c>
    </row>
    <row r="10" spans="1:15" ht="18" thickBot="1" thickTop="1">
      <c r="A10" s="54" t="s">
        <v>0</v>
      </c>
      <c r="B10" s="61">
        <v>3493</v>
      </c>
      <c r="C10" s="61">
        <v>13480</v>
      </c>
      <c r="D10" s="61">
        <f>B10+C10</f>
        <v>16973</v>
      </c>
      <c r="E10" s="61">
        <v>3243</v>
      </c>
      <c r="F10" s="61">
        <f>الإجمالي!B10+الإجمالي!L10</f>
        <v>3112</v>
      </c>
      <c r="G10" s="61">
        <f>F10-E10</f>
        <v>-131</v>
      </c>
      <c r="H10" s="61">
        <v>12412</v>
      </c>
      <c r="I10" s="61">
        <f>الإجمالي!Q10</f>
        <v>11747</v>
      </c>
      <c r="J10" s="61">
        <f>I10-H10</f>
        <v>-665</v>
      </c>
      <c r="K10" s="61">
        <f>E10+H10</f>
        <v>15655</v>
      </c>
      <c r="L10" s="74">
        <f>K10/D10</f>
        <v>0.9223472574088257</v>
      </c>
      <c r="M10" s="61">
        <f>F10+I10</f>
        <v>14859</v>
      </c>
      <c r="N10" s="75">
        <f>M10/D10</f>
        <v>0.8754492429152183</v>
      </c>
      <c r="O10" s="62">
        <f>G10+J10</f>
        <v>-796</v>
      </c>
    </row>
    <row r="11" spans="1:15" ht="18" thickBot="1" thickTop="1">
      <c r="A11" s="55" t="s">
        <v>1</v>
      </c>
      <c r="B11" s="63">
        <v>3443</v>
      </c>
      <c r="C11" s="63">
        <v>13286</v>
      </c>
      <c r="D11" s="63">
        <f aca="true" t="shared" si="0" ref="D11:D24">B11+C11</f>
        <v>16729</v>
      </c>
      <c r="E11" s="63">
        <v>3709</v>
      </c>
      <c r="F11" s="63">
        <f>الإجمالي!B11+الإجمالي!L11</f>
        <v>3639</v>
      </c>
      <c r="G11" s="63">
        <f aca="true" t="shared" si="1" ref="G11:G24">F11-E11</f>
        <v>-70</v>
      </c>
      <c r="H11" s="63">
        <v>13544</v>
      </c>
      <c r="I11" s="63">
        <f>الإجمالي!Q11</f>
        <v>13491</v>
      </c>
      <c r="J11" s="63">
        <f aca="true" t="shared" si="2" ref="J11:J24">I11-H11</f>
        <v>-53</v>
      </c>
      <c r="K11" s="63">
        <f aca="true" t="shared" si="3" ref="K11:K24">E11+H11</f>
        <v>17253</v>
      </c>
      <c r="L11" s="74">
        <f aca="true" t="shared" si="4" ref="L11:L24">K11/D11</f>
        <v>1.031322852531532</v>
      </c>
      <c r="M11" s="63">
        <f aca="true" t="shared" si="5" ref="M11:M24">F11+I11</f>
        <v>17130</v>
      </c>
      <c r="N11" s="75">
        <f aca="true" t="shared" si="6" ref="N11:N24">M11/D11</f>
        <v>1.02397035088768</v>
      </c>
      <c r="O11" s="64">
        <f aca="true" t="shared" si="7" ref="O11:O24">G11+J11</f>
        <v>-123</v>
      </c>
    </row>
    <row r="12" spans="1:15" ht="18" thickBot="1" thickTop="1">
      <c r="A12" s="55" t="s">
        <v>2</v>
      </c>
      <c r="B12" s="63">
        <v>1703</v>
      </c>
      <c r="C12" s="63">
        <v>6571</v>
      </c>
      <c r="D12" s="63">
        <f t="shared" si="0"/>
        <v>8274</v>
      </c>
      <c r="E12" s="63">
        <v>1555</v>
      </c>
      <c r="F12" s="63">
        <f>الإجمالي!B12+الإجمالي!L12</f>
        <v>1588</v>
      </c>
      <c r="G12" s="63">
        <f t="shared" si="1"/>
        <v>33</v>
      </c>
      <c r="H12" s="63">
        <v>6402</v>
      </c>
      <c r="I12" s="63">
        <f>الإجمالي!Q12</f>
        <v>5894</v>
      </c>
      <c r="J12" s="63">
        <f t="shared" si="2"/>
        <v>-508</v>
      </c>
      <c r="K12" s="63">
        <f t="shared" si="3"/>
        <v>7957</v>
      </c>
      <c r="L12" s="74">
        <f t="shared" si="4"/>
        <v>0.9616872129562485</v>
      </c>
      <c r="M12" s="63">
        <f t="shared" si="5"/>
        <v>7482</v>
      </c>
      <c r="N12" s="75">
        <f t="shared" si="6"/>
        <v>0.9042784626540972</v>
      </c>
      <c r="O12" s="64">
        <f t="shared" si="7"/>
        <v>-475</v>
      </c>
    </row>
    <row r="13" spans="1:15" ht="18" thickBot="1" thickTop="1">
      <c r="A13" s="55" t="s">
        <v>3</v>
      </c>
      <c r="B13" s="63">
        <v>780</v>
      </c>
      <c r="C13" s="63">
        <v>3011</v>
      </c>
      <c r="D13" s="63">
        <f t="shared" si="0"/>
        <v>3791</v>
      </c>
      <c r="E13" s="63">
        <v>826</v>
      </c>
      <c r="F13" s="63">
        <f>الإجمالي!B13+الإجمالي!L13</f>
        <v>912</v>
      </c>
      <c r="G13" s="63">
        <f t="shared" si="1"/>
        <v>86</v>
      </c>
      <c r="H13" s="63">
        <v>3332</v>
      </c>
      <c r="I13" s="63">
        <f>الإجمالي!Q13</f>
        <v>3730</v>
      </c>
      <c r="J13" s="63">
        <f t="shared" si="2"/>
        <v>398</v>
      </c>
      <c r="K13" s="63">
        <f t="shared" si="3"/>
        <v>4158</v>
      </c>
      <c r="L13" s="74">
        <f t="shared" si="4"/>
        <v>1.0968082300184647</v>
      </c>
      <c r="M13" s="63">
        <f t="shared" si="5"/>
        <v>4642</v>
      </c>
      <c r="N13" s="75">
        <f t="shared" si="6"/>
        <v>1.2244790292798733</v>
      </c>
      <c r="O13" s="64">
        <f t="shared" si="7"/>
        <v>484</v>
      </c>
    </row>
    <row r="14" spans="1:15" ht="18" thickBot="1" thickTop="1">
      <c r="A14" s="55" t="s">
        <v>4</v>
      </c>
      <c r="B14" s="63">
        <v>412</v>
      </c>
      <c r="C14" s="63">
        <v>1588</v>
      </c>
      <c r="D14" s="63">
        <f t="shared" si="0"/>
        <v>2000</v>
      </c>
      <c r="E14" s="63">
        <v>449</v>
      </c>
      <c r="F14" s="63">
        <f>الإجمالي!B14+الإجمالي!L14</f>
        <v>506</v>
      </c>
      <c r="G14" s="63">
        <f t="shared" si="1"/>
        <v>57</v>
      </c>
      <c r="H14" s="63">
        <v>1820</v>
      </c>
      <c r="I14" s="63">
        <f>الإجمالي!Q14</f>
        <v>1996</v>
      </c>
      <c r="J14" s="63">
        <f t="shared" si="2"/>
        <v>176</v>
      </c>
      <c r="K14" s="63">
        <f t="shared" si="3"/>
        <v>2269</v>
      </c>
      <c r="L14" s="74">
        <f t="shared" si="4"/>
        <v>1.1345</v>
      </c>
      <c r="M14" s="63">
        <f t="shared" si="5"/>
        <v>2502</v>
      </c>
      <c r="N14" s="75">
        <f t="shared" si="6"/>
        <v>1.251</v>
      </c>
      <c r="O14" s="64">
        <f t="shared" si="7"/>
        <v>233</v>
      </c>
    </row>
    <row r="15" spans="1:15" ht="18" thickBot="1" thickTop="1">
      <c r="A15" s="55" t="s">
        <v>5</v>
      </c>
      <c r="B15" s="63">
        <v>2160</v>
      </c>
      <c r="C15" s="63">
        <v>8336</v>
      </c>
      <c r="D15" s="63">
        <f t="shared" si="0"/>
        <v>10496</v>
      </c>
      <c r="E15" s="63">
        <v>1976</v>
      </c>
      <c r="F15" s="63">
        <f>الإجمالي!B15+الإجمالي!L15</f>
        <v>1990</v>
      </c>
      <c r="G15" s="63">
        <f t="shared" si="1"/>
        <v>14</v>
      </c>
      <c r="H15" s="63">
        <v>8364</v>
      </c>
      <c r="I15" s="63">
        <f>الإجمالي!Q15</f>
        <v>8633</v>
      </c>
      <c r="J15" s="63">
        <f t="shared" si="2"/>
        <v>269</v>
      </c>
      <c r="K15" s="63">
        <f t="shared" si="3"/>
        <v>10340</v>
      </c>
      <c r="L15" s="74">
        <f t="shared" si="4"/>
        <v>0.9851371951219512</v>
      </c>
      <c r="M15" s="63">
        <f t="shared" si="5"/>
        <v>10623</v>
      </c>
      <c r="N15" s="75">
        <f t="shared" si="6"/>
        <v>1.0120998475609757</v>
      </c>
      <c r="O15" s="64">
        <f t="shared" si="7"/>
        <v>283</v>
      </c>
    </row>
    <row r="16" spans="1:15" ht="18" thickBot="1" thickTop="1">
      <c r="A16" s="55" t="s">
        <v>6</v>
      </c>
      <c r="B16" s="63">
        <v>338</v>
      </c>
      <c r="C16" s="63">
        <v>1303</v>
      </c>
      <c r="D16" s="63">
        <f t="shared" si="0"/>
        <v>1641</v>
      </c>
      <c r="E16" s="63">
        <v>270</v>
      </c>
      <c r="F16" s="63">
        <f>الإجمالي!B16+الإجمالي!L16</f>
        <v>309</v>
      </c>
      <c r="G16" s="63">
        <f t="shared" si="1"/>
        <v>39</v>
      </c>
      <c r="H16" s="63">
        <v>910</v>
      </c>
      <c r="I16" s="63">
        <f>الإجمالي!Q16</f>
        <v>1118</v>
      </c>
      <c r="J16" s="63">
        <f t="shared" si="2"/>
        <v>208</v>
      </c>
      <c r="K16" s="63">
        <f t="shared" si="3"/>
        <v>1180</v>
      </c>
      <c r="L16" s="74">
        <f t="shared" si="4"/>
        <v>0.7190737355271176</v>
      </c>
      <c r="M16" s="63">
        <f t="shared" si="5"/>
        <v>1427</v>
      </c>
      <c r="N16" s="75">
        <f t="shared" si="6"/>
        <v>0.8695917123705058</v>
      </c>
      <c r="O16" s="64">
        <f t="shared" si="7"/>
        <v>247</v>
      </c>
    </row>
    <row r="17" spans="1:15" ht="18" thickBot="1" thickTop="1">
      <c r="A17" s="55" t="s">
        <v>7</v>
      </c>
      <c r="B17" s="63">
        <v>983</v>
      </c>
      <c r="C17" s="63">
        <v>3793</v>
      </c>
      <c r="D17" s="63">
        <f t="shared" si="0"/>
        <v>4776</v>
      </c>
      <c r="E17" s="63">
        <v>1071</v>
      </c>
      <c r="F17" s="63">
        <f>الإجمالي!B17+الإجمالي!L17</f>
        <v>1071</v>
      </c>
      <c r="G17" s="63">
        <f t="shared" si="1"/>
        <v>0</v>
      </c>
      <c r="H17" s="63">
        <v>3548</v>
      </c>
      <c r="I17" s="63">
        <f>الإجمالي!Q17</f>
        <v>3551</v>
      </c>
      <c r="J17" s="63">
        <f t="shared" si="2"/>
        <v>3</v>
      </c>
      <c r="K17" s="63">
        <f t="shared" si="3"/>
        <v>4619</v>
      </c>
      <c r="L17" s="74">
        <f t="shared" si="4"/>
        <v>0.9671273031825796</v>
      </c>
      <c r="M17" s="63">
        <f t="shared" si="5"/>
        <v>4622</v>
      </c>
      <c r="N17" s="75">
        <f t="shared" si="6"/>
        <v>0.9677554438860971</v>
      </c>
      <c r="O17" s="64">
        <f t="shared" si="7"/>
        <v>3</v>
      </c>
    </row>
    <row r="18" spans="1:15" ht="18" thickBot="1" thickTop="1">
      <c r="A18" s="55" t="s">
        <v>8</v>
      </c>
      <c r="B18" s="63">
        <v>297</v>
      </c>
      <c r="C18" s="63">
        <v>1147</v>
      </c>
      <c r="D18" s="63">
        <f t="shared" si="0"/>
        <v>1444</v>
      </c>
      <c r="E18" s="63">
        <v>159</v>
      </c>
      <c r="F18" s="63">
        <f>الإجمالي!B18+الإجمالي!L18</f>
        <v>180</v>
      </c>
      <c r="G18" s="63">
        <f t="shared" si="1"/>
        <v>21</v>
      </c>
      <c r="H18" s="63">
        <v>418</v>
      </c>
      <c r="I18" s="63">
        <f>الإجمالي!Q18</f>
        <v>731</v>
      </c>
      <c r="J18" s="63">
        <f t="shared" si="2"/>
        <v>313</v>
      </c>
      <c r="K18" s="63">
        <f t="shared" si="3"/>
        <v>577</v>
      </c>
      <c r="L18" s="74">
        <f t="shared" si="4"/>
        <v>0.39958448753462605</v>
      </c>
      <c r="M18" s="63">
        <f t="shared" si="5"/>
        <v>911</v>
      </c>
      <c r="N18" s="75">
        <f t="shared" si="6"/>
        <v>0.6308864265927978</v>
      </c>
      <c r="O18" s="64">
        <f t="shared" si="7"/>
        <v>334</v>
      </c>
    </row>
    <row r="19" spans="1:15" ht="18" thickBot="1" thickTop="1">
      <c r="A19" s="55" t="s">
        <v>39</v>
      </c>
      <c r="B19" s="63">
        <v>439</v>
      </c>
      <c r="C19" s="63">
        <v>1696</v>
      </c>
      <c r="D19" s="63">
        <f t="shared" si="0"/>
        <v>2135</v>
      </c>
      <c r="E19" s="63">
        <v>216</v>
      </c>
      <c r="F19" s="63">
        <f>الإجمالي!B19+الإجمالي!L19</f>
        <v>203</v>
      </c>
      <c r="G19" s="63">
        <f t="shared" si="1"/>
        <v>-13</v>
      </c>
      <c r="H19" s="63">
        <v>1213</v>
      </c>
      <c r="I19" s="63">
        <f>الإجمالي!Q19</f>
        <v>1123</v>
      </c>
      <c r="J19" s="63">
        <f t="shared" si="2"/>
        <v>-90</v>
      </c>
      <c r="K19" s="63">
        <f t="shared" si="3"/>
        <v>1429</v>
      </c>
      <c r="L19" s="74">
        <f t="shared" si="4"/>
        <v>0.6693208430913349</v>
      </c>
      <c r="M19" s="63">
        <f t="shared" si="5"/>
        <v>1326</v>
      </c>
      <c r="N19" s="75">
        <f t="shared" si="6"/>
        <v>0.6210772833723653</v>
      </c>
      <c r="O19" s="64">
        <f t="shared" si="7"/>
        <v>-103</v>
      </c>
    </row>
    <row r="20" spans="1:15" ht="18" thickBot="1" thickTop="1">
      <c r="A20" s="55" t="s">
        <v>9</v>
      </c>
      <c r="B20" s="63">
        <v>306</v>
      </c>
      <c r="C20" s="63">
        <v>1180</v>
      </c>
      <c r="D20" s="63">
        <f t="shared" si="0"/>
        <v>1486</v>
      </c>
      <c r="E20" s="63">
        <v>35</v>
      </c>
      <c r="F20" s="63">
        <f>الإجمالي!B20+الإجمالي!L20</f>
        <v>47</v>
      </c>
      <c r="G20" s="63">
        <f t="shared" si="1"/>
        <v>12</v>
      </c>
      <c r="H20" s="63">
        <v>59</v>
      </c>
      <c r="I20" s="63">
        <f>الإجمالي!Q20</f>
        <v>85</v>
      </c>
      <c r="J20" s="63">
        <f t="shared" si="2"/>
        <v>26</v>
      </c>
      <c r="K20" s="63">
        <f t="shared" si="3"/>
        <v>94</v>
      </c>
      <c r="L20" s="74">
        <f t="shared" si="4"/>
        <v>0.063257065948856</v>
      </c>
      <c r="M20" s="63">
        <f t="shared" si="5"/>
        <v>132</v>
      </c>
      <c r="N20" s="75">
        <f t="shared" si="6"/>
        <v>0.08882907133243607</v>
      </c>
      <c r="O20" s="64">
        <f t="shared" si="7"/>
        <v>38</v>
      </c>
    </row>
    <row r="21" spans="1:15" ht="18" thickBot="1" thickTop="1">
      <c r="A21" s="55" t="s">
        <v>10</v>
      </c>
      <c r="B21" s="63">
        <v>54</v>
      </c>
      <c r="C21" s="63">
        <v>207</v>
      </c>
      <c r="D21" s="63">
        <f t="shared" si="0"/>
        <v>261</v>
      </c>
      <c r="E21" s="63">
        <v>100</v>
      </c>
      <c r="F21" s="63">
        <f>الإجمالي!B21+الإجمالي!L21</f>
        <v>123</v>
      </c>
      <c r="G21" s="63">
        <f t="shared" si="1"/>
        <v>23</v>
      </c>
      <c r="H21" s="63">
        <v>340</v>
      </c>
      <c r="I21" s="63">
        <f>الإجمالي!Q21</f>
        <v>459</v>
      </c>
      <c r="J21" s="63">
        <f t="shared" si="2"/>
        <v>119</v>
      </c>
      <c r="K21" s="63">
        <f t="shared" si="3"/>
        <v>440</v>
      </c>
      <c r="L21" s="74">
        <f t="shared" si="4"/>
        <v>1.685823754789272</v>
      </c>
      <c r="M21" s="63">
        <f t="shared" si="5"/>
        <v>582</v>
      </c>
      <c r="N21" s="75">
        <f t="shared" si="6"/>
        <v>2.2298850574712645</v>
      </c>
      <c r="O21" s="64">
        <f t="shared" si="7"/>
        <v>142</v>
      </c>
    </row>
    <row r="22" spans="1:15" ht="18" thickBot="1" thickTop="1">
      <c r="A22" s="55" t="s">
        <v>11</v>
      </c>
      <c r="B22" s="63">
        <v>66</v>
      </c>
      <c r="C22" s="63">
        <v>256</v>
      </c>
      <c r="D22" s="63">
        <f t="shared" si="0"/>
        <v>322</v>
      </c>
      <c r="E22" s="63">
        <v>36</v>
      </c>
      <c r="F22" s="63">
        <f>الإجمالي!B22+الإجمالي!L22</f>
        <v>29</v>
      </c>
      <c r="G22" s="63">
        <f t="shared" si="1"/>
        <v>-7</v>
      </c>
      <c r="H22" s="63">
        <v>141</v>
      </c>
      <c r="I22" s="63">
        <f>الإجمالي!Q22</f>
        <v>121</v>
      </c>
      <c r="J22" s="63">
        <f t="shared" si="2"/>
        <v>-20</v>
      </c>
      <c r="K22" s="63">
        <f t="shared" si="3"/>
        <v>177</v>
      </c>
      <c r="L22" s="74">
        <f t="shared" si="4"/>
        <v>0.5496894409937888</v>
      </c>
      <c r="M22" s="63">
        <f t="shared" si="5"/>
        <v>150</v>
      </c>
      <c r="N22" s="75">
        <f t="shared" si="6"/>
        <v>0.4658385093167702</v>
      </c>
      <c r="O22" s="64">
        <f t="shared" si="7"/>
        <v>-27</v>
      </c>
    </row>
    <row r="23" spans="1:15" ht="18" thickBot="1" thickTop="1">
      <c r="A23" s="56" t="s">
        <v>12</v>
      </c>
      <c r="B23" s="58">
        <v>61</v>
      </c>
      <c r="C23" s="58">
        <v>235</v>
      </c>
      <c r="D23" s="58">
        <f t="shared" si="0"/>
        <v>296</v>
      </c>
      <c r="E23" s="58">
        <v>38</v>
      </c>
      <c r="F23" s="58">
        <f>الإجمالي!B23+الإجمالي!L23</f>
        <v>50</v>
      </c>
      <c r="G23" s="58">
        <f t="shared" si="1"/>
        <v>12</v>
      </c>
      <c r="H23" s="58">
        <v>192</v>
      </c>
      <c r="I23" s="58">
        <f>الإجمالي!Q23</f>
        <v>183</v>
      </c>
      <c r="J23" s="58">
        <f t="shared" si="2"/>
        <v>-9</v>
      </c>
      <c r="K23" s="58">
        <f t="shared" si="3"/>
        <v>230</v>
      </c>
      <c r="L23" s="74">
        <f t="shared" si="4"/>
        <v>0.777027027027027</v>
      </c>
      <c r="M23" s="58">
        <f t="shared" si="5"/>
        <v>233</v>
      </c>
      <c r="N23" s="75">
        <f t="shared" si="6"/>
        <v>0.7871621621621622</v>
      </c>
      <c r="O23" s="59">
        <f t="shared" si="7"/>
        <v>3</v>
      </c>
    </row>
    <row r="24" spans="1:15" ht="18" thickBot="1" thickTop="1">
      <c r="A24" s="60" t="s">
        <v>34</v>
      </c>
      <c r="B24" s="65">
        <f>SUM(B10:B23)</f>
        <v>14535</v>
      </c>
      <c r="C24" s="65">
        <f>SUM(C10:C23)</f>
        <v>56089</v>
      </c>
      <c r="D24" s="65">
        <f t="shared" si="0"/>
        <v>70624</v>
      </c>
      <c r="E24" s="65">
        <f>SUM(E10:E23)</f>
        <v>13683</v>
      </c>
      <c r="F24" s="65">
        <f>الإجمالي!B24+الإجمالي!L24</f>
        <v>13759</v>
      </c>
      <c r="G24" s="65">
        <f t="shared" si="1"/>
        <v>76</v>
      </c>
      <c r="H24" s="65">
        <f>SUM(H9:H23)</f>
        <v>52695</v>
      </c>
      <c r="I24" s="65">
        <f>الإجمالي!Q24</f>
        <v>52862</v>
      </c>
      <c r="J24" s="65">
        <f t="shared" si="2"/>
        <v>167</v>
      </c>
      <c r="K24" s="65">
        <f t="shared" si="3"/>
        <v>66378</v>
      </c>
      <c r="L24" s="74">
        <f t="shared" si="4"/>
        <v>0.9398787947439964</v>
      </c>
      <c r="M24" s="65">
        <f t="shared" si="5"/>
        <v>66621</v>
      </c>
      <c r="N24" s="75">
        <f t="shared" si="6"/>
        <v>0.9433195514272769</v>
      </c>
      <c r="O24" s="66">
        <f t="shared" si="7"/>
        <v>243</v>
      </c>
    </row>
    <row r="25" spans="1:14" ht="18" thickBot="1" thickTop="1">
      <c r="A25" s="71" t="s">
        <v>65</v>
      </c>
      <c r="E25" s="69">
        <f>E24/B24</f>
        <v>0.9413828689370485</v>
      </c>
      <c r="F25" s="69">
        <f>F24/B24</f>
        <v>0.9466116271069831</v>
      </c>
      <c r="G25" s="68"/>
      <c r="H25" s="69">
        <f>H24/C24</f>
        <v>0.9394890263688067</v>
      </c>
      <c r="I25" s="69">
        <f>I24/C24</f>
        <v>0.9424664372693398</v>
      </c>
      <c r="J25" s="67"/>
      <c r="K25" s="70">
        <f>K24/D24</f>
        <v>0.9398787947439964</v>
      </c>
      <c r="L25" s="61"/>
      <c r="M25" s="70">
        <f>M24/D24</f>
        <v>0.9433195514272769</v>
      </c>
      <c r="N25" s="73"/>
    </row>
  </sheetData>
  <mergeCells count="9">
    <mergeCell ref="B8:D8"/>
    <mergeCell ref="A8:A9"/>
    <mergeCell ref="A5:O5"/>
    <mergeCell ref="A1:O1"/>
    <mergeCell ref="A2:O2"/>
    <mergeCell ref="A3:O3"/>
    <mergeCell ref="E8:G8"/>
    <mergeCell ref="H8:J8"/>
    <mergeCell ref="K8:O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rightToLeft="1" workbookViewId="0" topLeftCell="E1">
      <selection activeCell="P10" sqref="P10"/>
    </sheetView>
  </sheetViews>
  <sheetFormatPr defaultColWidth="9.00390625" defaultRowHeight="12.75"/>
  <cols>
    <col min="1" max="1" width="12.75390625" style="0" customWidth="1"/>
    <col min="2" max="2" width="7.875" style="0" customWidth="1"/>
  </cols>
  <sheetData>
    <row r="1" spans="1:3" ht="14.25" thickBot="1">
      <c r="A1" t="s">
        <v>54</v>
      </c>
      <c r="B1" t="s">
        <v>47</v>
      </c>
      <c r="C1" t="s">
        <v>51</v>
      </c>
    </row>
    <row r="2" spans="1:3" ht="18" thickBot="1" thickTop="1">
      <c r="A2" s="5" t="s">
        <v>0</v>
      </c>
      <c r="B2" s="74">
        <f>مقارنة!L10</f>
        <v>0.9223472574088257</v>
      </c>
      <c r="C2" s="74">
        <f>مقارنة!N10</f>
        <v>0.8754492429152183</v>
      </c>
    </row>
    <row r="3" spans="1:3" ht="18" thickBot="1" thickTop="1">
      <c r="A3" s="3" t="s">
        <v>1</v>
      </c>
      <c r="B3" s="74">
        <f>مقارنة!L11</f>
        <v>1.031322852531532</v>
      </c>
      <c r="C3" s="74">
        <f>مقارنة!N11</f>
        <v>1.02397035088768</v>
      </c>
    </row>
    <row r="4" spans="1:3" ht="18" thickBot="1" thickTop="1">
      <c r="A4" s="3" t="s">
        <v>2</v>
      </c>
      <c r="B4" s="74">
        <f>مقارنة!L12</f>
        <v>0.9616872129562485</v>
      </c>
      <c r="C4" s="74">
        <f>مقارنة!N12</f>
        <v>0.9042784626540972</v>
      </c>
    </row>
    <row r="5" spans="1:3" ht="18" thickBot="1" thickTop="1">
      <c r="A5" s="3" t="s">
        <v>3</v>
      </c>
      <c r="B5" s="74">
        <f>مقارنة!L13</f>
        <v>1.0968082300184647</v>
      </c>
      <c r="C5" s="74">
        <f>مقارنة!N13</f>
        <v>1.2244790292798733</v>
      </c>
    </row>
    <row r="6" spans="1:3" ht="18" thickBot="1" thickTop="1">
      <c r="A6" s="3" t="s">
        <v>4</v>
      </c>
      <c r="B6" s="74">
        <f>مقارنة!L14</f>
        <v>1.1345</v>
      </c>
      <c r="C6" s="74">
        <f>مقارنة!N14</f>
        <v>1.251</v>
      </c>
    </row>
    <row r="7" spans="1:3" ht="18" thickBot="1" thickTop="1">
      <c r="A7" s="3" t="s">
        <v>5</v>
      </c>
      <c r="B7" s="74">
        <f>مقارنة!L15</f>
        <v>0.9851371951219512</v>
      </c>
      <c r="C7" s="74">
        <f>مقارنة!N15</f>
        <v>1.0120998475609757</v>
      </c>
    </row>
    <row r="8" spans="1:3" ht="18" thickBot="1" thickTop="1">
      <c r="A8" s="3" t="s">
        <v>6</v>
      </c>
      <c r="B8" s="74">
        <f>مقارنة!L16</f>
        <v>0.7190737355271176</v>
      </c>
      <c r="C8" s="74">
        <f>مقارنة!N16</f>
        <v>0.8695917123705058</v>
      </c>
    </row>
    <row r="9" spans="1:3" ht="18" thickBot="1" thickTop="1">
      <c r="A9" s="3" t="s">
        <v>7</v>
      </c>
      <c r="B9" s="74">
        <f>مقارنة!L17</f>
        <v>0.9671273031825796</v>
      </c>
      <c r="C9" s="74">
        <f>مقارنة!N17</f>
        <v>0.9677554438860971</v>
      </c>
    </row>
    <row r="10" spans="1:3" ht="18" thickBot="1" thickTop="1">
      <c r="A10" s="3" t="s">
        <v>8</v>
      </c>
      <c r="B10" s="74">
        <f>مقارنة!L18</f>
        <v>0.39958448753462605</v>
      </c>
      <c r="C10" s="74">
        <f>مقارنة!N18</f>
        <v>0.6308864265927978</v>
      </c>
    </row>
    <row r="11" spans="1:3" ht="18" thickBot="1" thickTop="1">
      <c r="A11" s="3" t="s">
        <v>39</v>
      </c>
      <c r="B11" s="74">
        <f>مقارنة!L19</f>
        <v>0.6693208430913349</v>
      </c>
      <c r="C11" s="74">
        <f>مقارنة!N19</f>
        <v>0.6210772833723653</v>
      </c>
    </row>
    <row r="12" spans="1:3" ht="18" thickBot="1" thickTop="1">
      <c r="A12" s="3" t="s">
        <v>9</v>
      </c>
      <c r="B12" s="74">
        <f>مقارنة!L20</f>
        <v>0.063257065948856</v>
      </c>
      <c r="C12" s="74">
        <f>مقارنة!N20</f>
        <v>0.08882907133243607</v>
      </c>
    </row>
    <row r="13" spans="1:3" ht="18" thickBot="1" thickTop="1">
      <c r="A13" s="3" t="s">
        <v>10</v>
      </c>
      <c r="B13" s="74">
        <f>مقارنة!L21</f>
        <v>1.685823754789272</v>
      </c>
      <c r="C13" s="74">
        <f>مقارنة!N21</f>
        <v>2.2298850574712645</v>
      </c>
    </row>
    <row r="14" spans="1:3" ht="18" thickBot="1" thickTop="1">
      <c r="A14" s="3" t="s">
        <v>11</v>
      </c>
      <c r="B14" s="74">
        <f>مقارنة!L22</f>
        <v>0.5496894409937888</v>
      </c>
      <c r="C14" s="74">
        <f>مقارنة!N22</f>
        <v>0.4658385093167702</v>
      </c>
    </row>
    <row r="15" spans="1:3" ht="18" thickBot="1" thickTop="1">
      <c r="A15" s="3" t="s">
        <v>12</v>
      </c>
      <c r="B15" s="74">
        <f>مقارنة!L23</f>
        <v>0.777027027027027</v>
      </c>
      <c r="C15" s="74">
        <f>مقارنة!N23</f>
        <v>0.7871621621621622</v>
      </c>
    </row>
    <row r="16" spans="1:3" ht="18" thickBot="1" thickTop="1">
      <c r="A16" s="4" t="s">
        <v>50</v>
      </c>
      <c r="B16" s="74">
        <f>مقارنة!L24</f>
        <v>0.9398787947439964</v>
      </c>
      <c r="C16" s="74">
        <f>مقارنة!N24</f>
        <v>0.9433195514272769</v>
      </c>
    </row>
    <row r="17" ht="14.25" thickTop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5"/>
  <sheetViews>
    <sheetView rightToLeft="1" view="pageBreakPreview" zoomScale="60" zoomScaleNormal="50" workbookViewId="0" topLeftCell="L1">
      <selection activeCell="X16" sqref="X16"/>
    </sheetView>
  </sheetViews>
  <sheetFormatPr defaultColWidth="9.00390625" defaultRowHeight="12.75"/>
  <cols>
    <col min="1" max="1" width="26.25390625" style="0" bestFit="1" customWidth="1"/>
    <col min="2" max="7" width="11.75390625" style="0" customWidth="1"/>
    <col min="8" max="8" width="15.125" style="0" bestFit="1" customWidth="1"/>
    <col min="9" max="9" width="14.75390625" style="0" bestFit="1" customWidth="1"/>
    <col min="10" max="11" width="11.75390625" style="0" customWidth="1"/>
    <col min="12" max="12" width="18.25390625" style="0" bestFit="1" customWidth="1"/>
    <col min="13" max="13" width="11.75390625" style="0" customWidth="1"/>
    <col min="14" max="14" width="16.625" style="0" bestFit="1" customWidth="1"/>
    <col min="15" max="16" width="11.75390625" style="0" customWidth="1"/>
    <col min="17" max="17" width="18.375" style="0" bestFit="1" customWidth="1"/>
    <col min="18" max="22" width="11.75390625" style="0" customWidth="1"/>
  </cols>
  <sheetData>
    <row r="1" spans="1:22" ht="39" customHeight="1">
      <c r="A1" s="162" t="s">
        <v>41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22" ht="35.25" customHeight="1">
      <c r="A2" s="162" t="s">
        <v>42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22" ht="35.25" customHeight="1">
      <c r="A3" s="162" t="s">
        <v>43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</row>
    <row r="4" spans="1:22" ht="36" customHeight="1">
      <c r="A4" s="162" t="s">
        <v>37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</row>
    <row r="5" spans="1:22" ht="30" customHeight="1">
      <c r="A5" s="166" t="s">
        <v>46</v>
      </c>
      <c r="B5" s="166"/>
      <c r="C5" s="166"/>
      <c r="D5" s="166"/>
      <c r="E5" s="166"/>
      <c r="F5" s="166"/>
      <c r="G5" s="166"/>
      <c r="H5" s="166"/>
      <c r="I5" s="166"/>
      <c r="J5" s="166"/>
      <c r="K5" s="120"/>
      <c r="L5" s="120"/>
      <c r="M5" s="120"/>
      <c r="N5" s="167" t="s">
        <v>64</v>
      </c>
      <c r="O5" s="167"/>
      <c r="P5" s="167"/>
      <c r="Q5" s="167" t="s">
        <v>58</v>
      </c>
      <c r="R5" s="167"/>
      <c r="S5" s="167"/>
      <c r="T5" s="120"/>
      <c r="U5" s="120"/>
      <c r="V5" s="120"/>
    </row>
    <row r="6" spans="1:22" ht="30" customHeight="1" thickBo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79"/>
      <c r="P6" s="79"/>
      <c r="Q6" s="79"/>
      <c r="R6" s="79"/>
      <c r="S6" s="78"/>
      <c r="T6" s="78"/>
      <c r="U6" s="78"/>
      <c r="V6" s="78"/>
    </row>
    <row r="7" spans="1:22" ht="30" customHeight="1" thickBot="1" thickTop="1">
      <c r="A7" s="80"/>
      <c r="B7" s="168" t="s">
        <v>13</v>
      </c>
      <c r="C7" s="169"/>
      <c r="D7" s="170"/>
      <c r="E7" s="174" t="s">
        <v>17</v>
      </c>
      <c r="F7" s="169"/>
      <c r="G7" s="175"/>
      <c r="H7" s="178" t="s">
        <v>22</v>
      </c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181"/>
    </row>
    <row r="8" spans="1:22" ht="30" customHeight="1" thickBot="1">
      <c r="A8" s="81"/>
      <c r="B8" s="171"/>
      <c r="C8" s="172"/>
      <c r="D8" s="173"/>
      <c r="E8" s="176"/>
      <c r="F8" s="172"/>
      <c r="G8" s="177"/>
      <c r="H8" s="182" t="s">
        <v>21</v>
      </c>
      <c r="I8" s="184" t="s">
        <v>23</v>
      </c>
      <c r="J8" s="185"/>
      <c r="K8" s="185"/>
      <c r="L8" s="185"/>
      <c r="M8" s="186"/>
      <c r="N8" s="184" t="s">
        <v>29</v>
      </c>
      <c r="O8" s="185"/>
      <c r="P8" s="185"/>
      <c r="Q8" s="185"/>
      <c r="R8" s="186"/>
      <c r="S8" s="160" t="s">
        <v>32</v>
      </c>
      <c r="T8" s="163" t="s">
        <v>33</v>
      </c>
      <c r="U8" s="164"/>
      <c r="V8" s="165"/>
    </row>
    <row r="9" spans="1:22" ht="75" customHeight="1" thickBot="1" thickTop="1">
      <c r="A9" s="93" t="s">
        <v>38</v>
      </c>
      <c r="B9" s="82" t="s">
        <v>14</v>
      </c>
      <c r="C9" s="83" t="s">
        <v>15</v>
      </c>
      <c r="D9" s="84" t="s">
        <v>16</v>
      </c>
      <c r="E9" s="85" t="s">
        <v>18</v>
      </c>
      <c r="F9" s="83" t="s">
        <v>19</v>
      </c>
      <c r="G9" s="84" t="s">
        <v>20</v>
      </c>
      <c r="H9" s="183"/>
      <c r="I9" s="86" t="s">
        <v>28</v>
      </c>
      <c r="J9" s="87" t="s">
        <v>24</v>
      </c>
      <c r="K9" s="87" t="s">
        <v>25</v>
      </c>
      <c r="L9" s="87" t="s">
        <v>26</v>
      </c>
      <c r="M9" s="88" t="s">
        <v>27</v>
      </c>
      <c r="N9" s="86" t="s">
        <v>30</v>
      </c>
      <c r="O9" s="87" t="s">
        <v>24</v>
      </c>
      <c r="P9" s="87" t="s">
        <v>25</v>
      </c>
      <c r="Q9" s="87" t="s">
        <v>31</v>
      </c>
      <c r="R9" s="88" t="s">
        <v>27</v>
      </c>
      <c r="S9" s="161"/>
      <c r="T9" s="89" t="s">
        <v>18</v>
      </c>
      <c r="U9" s="90" t="s">
        <v>36</v>
      </c>
      <c r="V9" s="91" t="s">
        <v>35</v>
      </c>
    </row>
    <row r="10" spans="1:22" ht="34.5" customHeight="1">
      <c r="A10" s="95" t="s">
        <v>0</v>
      </c>
      <c r="B10" s="97">
        <f>'اليوم الأول'!B10+'اليوم الثاني'!B10+'اليوم الثالث'!B10+'اليوم الرابع'!B10</f>
        <v>163</v>
      </c>
      <c r="C10" s="97">
        <f>'اليوم الأول'!C10+'اليوم الثاني'!C10+'اليوم الثالث'!C10+'اليوم الرابع'!C10</f>
        <v>490</v>
      </c>
      <c r="D10" s="97">
        <f>'اليوم الأول'!D10+'اليوم الثاني'!D10+'اليوم الثالث'!D10+'اليوم الرابع'!D10</f>
        <v>4</v>
      </c>
      <c r="E10" s="98">
        <v>1</v>
      </c>
      <c r="F10" s="99">
        <v>0</v>
      </c>
      <c r="G10" s="100">
        <v>1</v>
      </c>
      <c r="H10" s="97">
        <f>'اليوم الأول'!H10+'اليوم الثاني'!H10+'اليوم الثالث'!H10+'اليوم الرابع'!H10</f>
        <v>11513</v>
      </c>
      <c r="I10" s="97">
        <f>'اليوم الأول'!I10+'اليوم الثاني'!I10+'اليوم الثالث'!I10+'اليوم الرابع'!I10</f>
        <v>2937</v>
      </c>
      <c r="J10" s="97">
        <f>'اليوم الأول'!J10+'اليوم الثاني'!J10+'اليوم الثالث'!J10+'اليوم الرابع'!J10</f>
        <v>173</v>
      </c>
      <c r="K10" s="97">
        <f>'اليوم الأول'!K10+'اليوم الثاني'!K10+'اليوم الثالث'!K10+'اليوم الرابع'!K10</f>
        <v>12</v>
      </c>
      <c r="L10" s="97">
        <f>'اليوم الأول'!L10+'اليوم الثاني'!L10+'اليوم الثالث'!L10+'اليوم الرابع'!L10</f>
        <v>2949</v>
      </c>
      <c r="M10" s="97">
        <f>'اليوم الأول'!M10+'اليوم الثاني'!M10+'اليوم الثالث'!M10+'اليوم الرابع'!M10</f>
        <v>161</v>
      </c>
      <c r="N10" s="97">
        <f>'اليوم الأول'!N10+'اليوم الثاني'!N10+'اليوم الثالث'!N10+'اليوم الرابع'!N10</f>
        <v>11668</v>
      </c>
      <c r="O10" s="97">
        <f>'اليوم الأول'!O10+'اليوم الثاني'!O10+'اليوم الثالث'!O10+'اليوم الرابع'!O10</f>
        <v>604</v>
      </c>
      <c r="P10" s="97">
        <f>'اليوم الأول'!P10+'اليوم الثاني'!P10+'اليوم الثالث'!P10+'اليوم الرابع'!P10</f>
        <v>79</v>
      </c>
      <c r="Q10" s="97">
        <f>'اليوم الأول'!Q10+'اليوم الثاني'!Q10+'اليوم الثالث'!Q10+'اليوم الرابع'!Q10</f>
        <v>11747</v>
      </c>
      <c r="R10" s="97">
        <f>'اليوم الأول'!R10+'اليوم الثاني'!R10+'اليوم الثالث'!R10+'اليوم الرابع'!R10</f>
        <v>525</v>
      </c>
      <c r="S10" s="97">
        <f>'اليوم الأول'!S10+'اليوم الثاني'!S10+'اليوم الثالث'!S10+'اليوم الرابع'!S10</f>
        <v>62</v>
      </c>
      <c r="T10" s="98">
        <v>57</v>
      </c>
      <c r="U10" s="100">
        <v>0</v>
      </c>
      <c r="V10" s="101">
        <v>57</v>
      </c>
    </row>
    <row r="11" spans="1:22" ht="34.5" customHeight="1">
      <c r="A11" s="96" t="s">
        <v>1</v>
      </c>
      <c r="B11" s="97">
        <f>'اليوم الأول'!B11+'اليوم الثاني'!B11+'اليوم الثالث'!B11+'اليوم الرابع'!B11</f>
        <v>47</v>
      </c>
      <c r="C11" s="97">
        <f>'اليوم الأول'!C11+'اليوم الثاني'!C11+'اليوم الثالث'!C11+'اليوم الرابع'!C11</f>
        <v>94</v>
      </c>
      <c r="D11" s="97">
        <f>'اليوم الأول'!D11+'اليوم الثاني'!D11+'اليوم الثالث'!D11+'اليوم الرابع'!D11</f>
        <v>0</v>
      </c>
      <c r="E11" s="102">
        <v>1</v>
      </c>
      <c r="F11" s="103">
        <v>0</v>
      </c>
      <c r="G11" s="104">
        <v>1</v>
      </c>
      <c r="H11" s="97">
        <f>'اليوم الأول'!H11+'اليوم الثاني'!H11+'اليوم الثالث'!H11+'اليوم الرابع'!H11</f>
        <v>9515</v>
      </c>
      <c r="I11" s="97">
        <f>'اليوم الأول'!I11+'اليوم الثاني'!I11+'اليوم الثالث'!I11+'اليوم الرابع'!I11</f>
        <v>3548</v>
      </c>
      <c r="J11" s="97">
        <f>'اليوم الأول'!J11+'اليوم الثاني'!J11+'اليوم الثالث'!J11+'اليوم الرابع'!J11</f>
        <v>140</v>
      </c>
      <c r="K11" s="97">
        <f>'اليوم الأول'!K11+'اليوم الثاني'!K11+'اليوم الثالث'!K11+'اليوم الرابع'!K11</f>
        <v>44</v>
      </c>
      <c r="L11" s="97">
        <f>'اليوم الأول'!L11+'اليوم الثاني'!L11+'اليوم الثالث'!L11+'اليوم الرابع'!L11</f>
        <v>3592</v>
      </c>
      <c r="M11" s="97">
        <f>'اليوم الأول'!M11+'اليوم الثاني'!M11+'اليوم الثالث'!M11+'اليوم الرابع'!M11</f>
        <v>98</v>
      </c>
      <c r="N11" s="97">
        <f>'اليوم الأول'!N11+'اليوم الثاني'!N11+'اليوم الثالث'!N11+'اليوم الرابع'!N11</f>
        <v>13049</v>
      </c>
      <c r="O11" s="97">
        <f>'اليوم الأول'!O11+'اليوم الثاني'!O11+'اليوم الثالث'!O11+'اليوم الرابع'!O11</f>
        <v>902</v>
      </c>
      <c r="P11" s="97">
        <f>'اليوم الأول'!P11+'اليوم الثاني'!P11+'اليوم الثالث'!P11+'اليوم الرابع'!P11</f>
        <v>442</v>
      </c>
      <c r="Q11" s="97">
        <f>'اليوم الأول'!Q11+'اليوم الثاني'!Q11+'اليوم الثالث'!Q11+'اليوم الرابع'!Q11</f>
        <v>13491</v>
      </c>
      <c r="R11" s="97">
        <f>'اليوم الأول'!R11+'اليوم الثاني'!R11+'اليوم الثالث'!R11+'اليوم الرابع'!R11</f>
        <v>460</v>
      </c>
      <c r="S11" s="97">
        <f>'اليوم الأول'!S11+'اليوم الثاني'!S11+'اليوم الثالث'!S11+'اليوم الرابع'!S11</f>
        <v>117</v>
      </c>
      <c r="T11" s="102">
        <v>66</v>
      </c>
      <c r="U11" s="104">
        <v>0</v>
      </c>
      <c r="V11" s="105">
        <v>66</v>
      </c>
    </row>
    <row r="12" spans="1:22" ht="34.5" customHeight="1">
      <c r="A12" s="96" t="s">
        <v>2</v>
      </c>
      <c r="B12" s="97">
        <f>'اليوم الأول'!B12+'اليوم الثاني'!B12+'اليوم الثالث'!B12+'اليوم الرابع'!B12</f>
        <v>43</v>
      </c>
      <c r="C12" s="97">
        <f>'اليوم الأول'!C12+'اليوم الثاني'!C12+'اليوم الثالث'!C12+'اليوم الرابع'!C12</f>
        <v>159</v>
      </c>
      <c r="D12" s="97">
        <f>'اليوم الأول'!D12+'اليوم الثاني'!D12+'اليوم الثالث'!D12+'اليوم الرابع'!D12</f>
        <v>0</v>
      </c>
      <c r="E12" s="102">
        <v>1</v>
      </c>
      <c r="F12" s="103">
        <v>0</v>
      </c>
      <c r="G12" s="104">
        <v>1</v>
      </c>
      <c r="H12" s="97">
        <f>'اليوم الأول'!H12+'اليوم الثاني'!H12+'اليوم الثالث'!H12+'اليوم الرابع'!H12</f>
        <v>5881</v>
      </c>
      <c r="I12" s="97">
        <f>'اليوم الأول'!I12+'اليوم الثاني'!I12+'اليوم الثالث'!I12+'اليوم الرابع'!I12</f>
        <v>1545</v>
      </c>
      <c r="J12" s="97">
        <f>'اليوم الأول'!J12+'اليوم الثاني'!J12+'اليوم الثالث'!J12+'اليوم الرابع'!J12</f>
        <v>129</v>
      </c>
      <c r="K12" s="97">
        <f>'اليوم الأول'!K12+'اليوم الثاني'!K12+'اليوم الثالث'!K12+'اليوم الرابع'!K12</f>
        <v>0</v>
      </c>
      <c r="L12" s="97">
        <f>'اليوم الأول'!L12+'اليوم الثاني'!L12+'اليوم الثالث'!L12+'اليوم الرابع'!L12</f>
        <v>1545</v>
      </c>
      <c r="M12" s="97">
        <f>'اليوم الأول'!M12+'اليوم الثاني'!M12+'اليوم الثالث'!M12+'اليوم الرابع'!M12</f>
        <v>129</v>
      </c>
      <c r="N12" s="97">
        <f>'اليوم الأول'!N12+'اليوم الثاني'!N12+'اليوم الثالث'!N12+'اليوم الرابع'!N12</f>
        <v>5894</v>
      </c>
      <c r="O12" s="97">
        <f>'اليوم الأول'!O12+'اليوم الثاني'!O12+'اليوم الثالث'!O12+'اليوم الرابع'!O12</f>
        <v>240</v>
      </c>
      <c r="P12" s="97">
        <f>'اليوم الأول'!P12+'اليوم الثاني'!P12+'اليوم الثالث'!P12+'اليوم الرابع'!P12</f>
        <v>0</v>
      </c>
      <c r="Q12" s="97">
        <f>'اليوم الأول'!Q12+'اليوم الثاني'!Q12+'اليوم الثالث'!Q12+'اليوم الرابع'!Q12</f>
        <v>5894</v>
      </c>
      <c r="R12" s="97">
        <f>'اليوم الأول'!R12+'اليوم الثاني'!R12+'اليوم الثالث'!R12+'اليوم الرابع'!R12</f>
        <v>240</v>
      </c>
      <c r="S12" s="97">
        <f>'اليوم الأول'!S12+'اليوم الثاني'!S12+'اليوم الثالث'!S12+'اليوم الرابع'!S12</f>
        <v>23</v>
      </c>
      <c r="T12" s="102">
        <v>30</v>
      </c>
      <c r="U12" s="104">
        <v>0</v>
      </c>
      <c r="V12" s="105">
        <v>30</v>
      </c>
    </row>
    <row r="13" spans="1:22" ht="34.5" customHeight="1">
      <c r="A13" s="96" t="s">
        <v>3</v>
      </c>
      <c r="B13" s="97">
        <f>'اليوم الأول'!B13+'اليوم الثاني'!B13+'اليوم الثالث'!B13+'اليوم الرابع'!B13</f>
        <v>9</v>
      </c>
      <c r="C13" s="97">
        <f>'اليوم الأول'!C13+'اليوم الثاني'!C13+'اليوم الثالث'!C13+'اليوم الرابع'!C13</f>
        <v>0</v>
      </c>
      <c r="D13" s="97">
        <f>'اليوم الأول'!D13+'اليوم الثاني'!D13+'اليوم الثالث'!D13+'اليوم الرابع'!D13</f>
        <v>0</v>
      </c>
      <c r="E13" s="102">
        <v>1</v>
      </c>
      <c r="F13" s="103">
        <v>0</v>
      </c>
      <c r="G13" s="104">
        <v>1</v>
      </c>
      <c r="H13" s="97">
        <f>'اليوم الأول'!H13+'اليوم الثاني'!H13+'اليوم الثالث'!H13+'اليوم الرابع'!H13</f>
        <v>2326</v>
      </c>
      <c r="I13" s="97">
        <f>'اليوم الأول'!I13+'اليوم الثاني'!I13+'اليوم الثالث'!I13+'اليوم الرابع'!I13</f>
        <v>879</v>
      </c>
      <c r="J13" s="97">
        <f>'اليوم الأول'!J13+'اليوم الثاني'!J13+'اليوم الثالث'!J13+'اليوم الرابع'!J13</f>
        <v>39</v>
      </c>
      <c r="K13" s="97">
        <f>'اليوم الأول'!K13+'اليوم الثاني'!K13+'اليوم الثالث'!K13+'اليوم الرابع'!K13</f>
        <v>24</v>
      </c>
      <c r="L13" s="97">
        <f>'اليوم الأول'!L13+'اليوم الثاني'!L13+'اليوم الثالث'!L13+'اليوم الرابع'!L13</f>
        <v>903</v>
      </c>
      <c r="M13" s="97">
        <f>'اليوم الأول'!M13+'اليوم الثاني'!M13+'اليوم الثالث'!M13+'اليوم الرابع'!M13</f>
        <v>15</v>
      </c>
      <c r="N13" s="97">
        <f>'اليوم الأول'!N13+'اليوم الثاني'!N13+'اليوم الثالث'!N13+'اليوم الرابع'!N13</f>
        <v>3653</v>
      </c>
      <c r="O13" s="97">
        <f>'اليوم الأول'!O13+'اليوم الثاني'!O13+'اليوم الثالث'!O13+'اليوم الرابع'!O13</f>
        <v>188</v>
      </c>
      <c r="P13" s="97">
        <f>'اليوم الأول'!P13+'اليوم الثاني'!P13+'اليوم الثالث'!P13+'اليوم الرابع'!P13</f>
        <v>77</v>
      </c>
      <c r="Q13" s="97">
        <f>'اليوم الأول'!Q13+'اليوم الثاني'!Q13+'اليوم الثالث'!Q13+'اليوم الرابع'!Q13</f>
        <v>3730</v>
      </c>
      <c r="R13" s="97">
        <f>'اليوم الأول'!R13+'اليوم الثاني'!R13+'اليوم الثالث'!R13+'اليوم الرابع'!R13</f>
        <v>111</v>
      </c>
      <c r="S13" s="97">
        <f>'اليوم الأول'!S13+'اليوم الثاني'!S13+'اليوم الثالث'!S13+'اليوم الرابع'!S13</f>
        <v>30</v>
      </c>
      <c r="T13" s="102">
        <v>20</v>
      </c>
      <c r="U13" s="104">
        <v>0</v>
      </c>
      <c r="V13" s="105">
        <v>20</v>
      </c>
    </row>
    <row r="14" spans="1:22" ht="34.5" customHeight="1">
      <c r="A14" s="96" t="s">
        <v>4</v>
      </c>
      <c r="B14" s="97">
        <f>'اليوم الأول'!B14+'اليوم الثاني'!B14+'اليوم الثالث'!B14+'اليوم الرابع'!B14</f>
        <v>0</v>
      </c>
      <c r="C14" s="97">
        <f>'اليوم الأول'!C14+'اليوم الثاني'!C14+'اليوم الثالث'!C14+'اليوم الرابع'!C14</f>
        <v>0</v>
      </c>
      <c r="D14" s="97">
        <f>'اليوم الأول'!D14+'اليوم الثاني'!D14+'اليوم الثالث'!D14+'اليوم الرابع'!D14</f>
        <v>0</v>
      </c>
      <c r="E14" s="102">
        <v>0</v>
      </c>
      <c r="F14" s="103">
        <v>0</v>
      </c>
      <c r="G14" s="104">
        <v>0</v>
      </c>
      <c r="H14" s="97">
        <f>'اليوم الأول'!H14+'اليوم الثاني'!H14+'اليوم الثالث'!H14+'اليوم الرابع'!H14</f>
        <v>1109</v>
      </c>
      <c r="I14" s="97">
        <f>'اليوم الأول'!I14+'اليوم الثاني'!I14+'اليوم الثالث'!I14+'اليوم الرابع'!I14</f>
        <v>494</v>
      </c>
      <c r="J14" s="97">
        <f>'اليوم الأول'!J14+'اليوم الثاني'!J14+'اليوم الثالث'!J14+'اليوم الرابع'!J14</f>
        <v>26</v>
      </c>
      <c r="K14" s="97">
        <f>'اليوم الأول'!K14+'اليوم الثاني'!K14+'اليوم الثالث'!K14+'اليوم الرابع'!K14</f>
        <v>12</v>
      </c>
      <c r="L14" s="97">
        <f>'اليوم الأول'!L14+'اليوم الثاني'!L14+'اليوم الثالث'!L14+'اليوم الرابع'!L14</f>
        <v>506</v>
      </c>
      <c r="M14" s="97">
        <f>'اليوم الأول'!M14+'اليوم الثاني'!M14+'اليوم الثالث'!M14+'اليوم الرابع'!M14</f>
        <v>14</v>
      </c>
      <c r="N14" s="97">
        <f>'اليوم الأول'!N14+'اليوم الثاني'!N14+'اليوم الثالث'!N14+'اليوم الرابع'!N14</f>
        <v>1941</v>
      </c>
      <c r="O14" s="97">
        <f>'اليوم الأول'!O14+'اليوم الثاني'!O14+'اليوم الثالث'!O14+'اليوم الرابع'!O14</f>
        <v>75</v>
      </c>
      <c r="P14" s="97">
        <f>'اليوم الأول'!P14+'اليوم الثاني'!P14+'اليوم الثالث'!P14+'اليوم الرابع'!P14</f>
        <v>55</v>
      </c>
      <c r="Q14" s="97">
        <f>'اليوم الأول'!Q14+'اليوم الثاني'!Q14+'اليوم الثالث'!Q14+'اليوم الرابع'!Q14</f>
        <v>1996</v>
      </c>
      <c r="R14" s="97">
        <f>'اليوم الأول'!R14+'اليوم الثاني'!R14+'اليوم الثالث'!R14+'اليوم الرابع'!R14</f>
        <v>20</v>
      </c>
      <c r="S14" s="97">
        <f>'اليوم الأول'!S14+'اليوم الثاني'!S14+'اليوم الثالث'!S14+'اليوم الرابع'!S14</f>
        <v>6</v>
      </c>
      <c r="T14" s="102">
        <v>21</v>
      </c>
      <c r="U14" s="104">
        <v>0</v>
      </c>
      <c r="V14" s="105">
        <v>21</v>
      </c>
    </row>
    <row r="15" spans="1:22" ht="34.5" customHeight="1">
      <c r="A15" s="96" t="s">
        <v>5</v>
      </c>
      <c r="B15" s="97">
        <f>'اليوم الأول'!B15+'اليوم الثاني'!B15+'اليوم الثالث'!B15+'اليوم الرابع'!B15</f>
        <v>101</v>
      </c>
      <c r="C15" s="97">
        <f>'اليوم الأول'!C15+'اليوم الثاني'!C15+'اليوم الثالث'!C15+'اليوم الرابع'!C15</f>
        <v>286</v>
      </c>
      <c r="D15" s="97">
        <f>'اليوم الأول'!D15+'اليوم الثاني'!D15+'اليوم الثالث'!D15+'اليوم الرابع'!D15</f>
        <v>16</v>
      </c>
      <c r="E15" s="102">
        <v>1</v>
      </c>
      <c r="F15" s="103">
        <v>0</v>
      </c>
      <c r="G15" s="104">
        <v>1</v>
      </c>
      <c r="H15" s="97">
        <f>'اليوم الأول'!H15+'اليوم الثاني'!H15+'اليوم الثالث'!H15+'اليوم الرابع'!H15</f>
        <v>6408</v>
      </c>
      <c r="I15" s="97">
        <f>'اليوم الأول'!I15+'اليوم الثاني'!I15+'اليوم الثالث'!I15+'اليوم الرابع'!I15</f>
        <v>1849</v>
      </c>
      <c r="J15" s="97">
        <f>'اليوم الأول'!J15+'اليوم الثاني'!J15+'اليوم الثالث'!J15+'اليوم الرابع'!J15</f>
        <v>142</v>
      </c>
      <c r="K15" s="97">
        <f>'اليوم الأول'!K15+'اليوم الثاني'!K15+'اليوم الثالث'!K15+'اليوم الرابع'!K15</f>
        <v>40</v>
      </c>
      <c r="L15" s="97">
        <f>'اليوم الأول'!L15+'اليوم الثاني'!L15+'اليوم الثالث'!L15+'اليوم الرابع'!L15</f>
        <v>1889</v>
      </c>
      <c r="M15" s="97">
        <f>'اليوم الأول'!M15+'اليوم الثاني'!M15+'اليوم الثالث'!M15+'اليوم الرابع'!M15</f>
        <v>102</v>
      </c>
      <c r="N15" s="97">
        <f>'اليوم الأول'!N15+'اليوم الثاني'!N15+'اليوم الثالث'!N15+'اليوم الرابع'!N15</f>
        <v>8498</v>
      </c>
      <c r="O15" s="97">
        <f>'اليوم الأول'!O15+'اليوم الثاني'!O15+'اليوم الثالث'!O15+'اليوم الرابع'!O15</f>
        <v>219</v>
      </c>
      <c r="P15" s="97">
        <f>'اليوم الأول'!P15+'اليوم الثاني'!P15+'اليوم الثالث'!P15+'اليوم الرابع'!P15</f>
        <v>135</v>
      </c>
      <c r="Q15" s="97">
        <f>'اليوم الأول'!Q15+'اليوم الثاني'!Q15+'اليوم الثالث'!Q15+'اليوم الرابع'!Q15</f>
        <v>8633</v>
      </c>
      <c r="R15" s="97">
        <f>'اليوم الأول'!R15+'اليوم الثاني'!R15+'اليوم الثالث'!R15+'اليوم الرابع'!R15</f>
        <v>84</v>
      </c>
      <c r="S15" s="97">
        <f>'اليوم الأول'!S15+'اليوم الثاني'!S15+'اليوم الثالث'!S15+'اليوم الرابع'!S15</f>
        <v>47</v>
      </c>
      <c r="T15" s="102">
        <v>41</v>
      </c>
      <c r="U15" s="104">
        <v>0</v>
      </c>
      <c r="V15" s="105">
        <v>41</v>
      </c>
    </row>
    <row r="16" spans="1:22" ht="34.5" customHeight="1">
      <c r="A16" s="96" t="s">
        <v>6</v>
      </c>
      <c r="B16" s="97">
        <f>'اليوم الأول'!B16+'اليوم الثاني'!B16+'اليوم الثالث'!B16+'اليوم الرابع'!B16</f>
        <v>0</v>
      </c>
      <c r="C16" s="97">
        <f>'اليوم الأول'!C16+'اليوم الثاني'!C16+'اليوم الثالث'!C16+'اليوم الرابع'!C16</f>
        <v>0</v>
      </c>
      <c r="D16" s="97">
        <f>'اليوم الأول'!D16+'اليوم الثاني'!D16+'اليوم الثالث'!D16+'اليوم الرابع'!D16</f>
        <v>0</v>
      </c>
      <c r="E16" s="102">
        <v>0</v>
      </c>
      <c r="F16" s="103">
        <v>0</v>
      </c>
      <c r="G16" s="104">
        <v>0</v>
      </c>
      <c r="H16" s="97">
        <f>'اليوم الأول'!H16+'اليوم الثاني'!H16+'اليوم الثالث'!H16+'اليوم الرابع'!H16</f>
        <v>961</v>
      </c>
      <c r="I16" s="97">
        <f>'اليوم الأول'!I16+'اليوم الثاني'!I16+'اليوم الثالث'!I16+'اليوم الرابع'!I16</f>
        <v>304</v>
      </c>
      <c r="J16" s="97">
        <f>'اليوم الأول'!J16+'اليوم الثاني'!J16+'اليوم الثالث'!J16+'اليوم الرابع'!J16</f>
        <v>8</v>
      </c>
      <c r="K16" s="97">
        <f>'اليوم الأول'!K16+'اليوم الثاني'!K16+'اليوم الثالث'!K16+'اليوم الرابع'!K16</f>
        <v>5</v>
      </c>
      <c r="L16" s="97">
        <f>'اليوم الأول'!L16+'اليوم الثاني'!L16+'اليوم الثالث'!L16+'اليوم الرابع'!L16</f>
        <v>309</v>
      </c>
      <c r="M16" s="97">
        <f>'اليوم الأول'!M16+'اليوم الثاني'!M16+'اليوم الثالث'!M16+'اليوم الرابع'!M16</f>
        <v>3</v>
      </c>
      <c r="N16" s="97">
        <f>'اليوم الأول'!N16+'اليوم الثاني'!N16+'اليوم الثالث'!N16+'اليوم الرابع'!N16</f>
        <v>1095</v>
      </c>
      <c r="O16" s="97">
        <f>'اليوم الأول'!O16+'اليوم الثاني'!O16+'اليوم الثالث'!O16+'اليوم الرابع'!O16</f>
        <v>39</v>
      </c>
      <c r="P16" s="97">
        <f>'اليوم الأول'!P16+'اليوم الثاني'!P16+'اليوم الثالث'!P16+'اليوم الرابع'!P16</f>
        <v>23</v>
      </c>
      <c r="Q16" s="97">
        <f>'اليوم الأول'!Q16+'اليوم الثاني'!Q16+'اليوم الثالث'!Q16+'اليوم الرابع'!Q16</f>
        <v>1118</v>
      </c>
      <c r="R16" s="97">
        <f>'اليوم الأول'!R16+'اليوم الثاني'!R16+'اليوم الثالث'!R16+'اليوم الرابع'!R16</f>
        <v>16</v>
      </c>
      <c r="S16" s="97">
        <f>'اليوم الأول'!S16+'اليوم الثاني'!S16+'اليوم الثالث'!S16+'اليوم الرابع'!S16</f>
        <v>6</v>
      </c>
      <c r="T16" s="102">
        <v>7</v>
      </c>
      <c r="U16" s="104">
        <v>0</v>
      </c>
      <c r="V16" s="105">
        <v>7</v>
      </c>
    </row>
    <row r="17" spans="1:22" ht="34.5" customHeight="1">
      <c r="A17" s="96" t="s">
        <v>7</v>
      </c>
      <c r="B17" s="97">
        <f>'اليوم الأول'!B17+'اليوم الثاني'!B17+'اليوم الثالث'!B17+'اليوم الرابع'!B17</f>
        <v>3</v>
      </c>
      <c r="C17" s="97">
        <f>'اليوم الأول'!C17+'اليوم الثاني'!C17+'اليوم الثالث'!C17+'اليوم الرابع'!C17</f>
        <v>17</v>
      </c>
      <c r="D17" s="97">
        <f>'اليوم الأول'!D17+'اليوم الثاني'!D17+'اليوم الثالث'!D17+'اليوم الرابع'!D17</f>
        <v>1</v>
      </c>
      <c r="E17" s="102">
        <v>1</v>
      </c>
      <c r="F17" s="103">
        <v>0</v>
      </c>
      <c r="G17" s="104">
        <v>1</v>
      </c>
      <c r="H17" s="97">
        <f>'اليوم الأول'!H17+'اليوم الثاني'!H17+'اليوم الثالث'!H17+'اليوم الرابع'!H17</f>
        <v>3880</v>
      </c>
      <c r="I17" s="97">
        <f>'اليوم الأول'!I17+'اليوم الثاني'!I17+'اليوم الثالث'!I17+'اليوم الرابع'!I17</f>
        <v>1065</v>
      </c>
      <c r="J17" s="97">
        <f>'اليوم الأول'!J17+'اليوم الثاني'!J17+'اليوم الثالث'!J17+'اليوم الرابع'!J17</f>
        <v>46</v>
      </c>
      <c r="K17" s="97">
        <f>'اليوم الأول'!K17+'اليوم الثاني'!K17+'اليوم الثالث'!K17+'اليوم الرابع'!K17</f>
        <v>3</v>
      </c>
      <c r="L17" s="97">
        <f>'اليوم الأول'!L17+'اليوم الثاني'!L17+'اليوم الثالث'!L17+'اليوم الرابع'!L17</f>
        <v>1068</v>
      </c>
      <c r="M17" s="97">
        <f>'اليوم الأول'!M17+'اليوم الثاني'!M17+'اليوم الثالث'!M17+'اليوم الرابع'!M17</f>
        <v>43</v>
      </c>
      <c r="N17" s="97">
        <f>'اليوم الأول'!N17+'اليوم الثاني'!N17+'اليوم الثالث'!N17+'اليوم الرابع'!N17</f>
        <v>3533</v>
      </c>
      <c r="O17" s="97">
        <f>'اليوم الأول'!O17+'اليوم الثاني'!O17+'اليوم الثالث'!O17+'اليوم الرابع'!O17</f>
        <v>91</v>
      </c>
      <c r="P17" s="97">
        <f>'اليوم الأول'!P17+'اليوم الثاني'!P17+'اليوم الثالث'!P17+'اليوم الرابع'!P17</f>
        <v>18</v>
      </c>
      <c r="Q17" s="97">
        <f>'اليوم الأول'!Q17+'اليوم الثاني'!Q17+'اليوم الثالث'!Q17+'اليوم الرابع'!Q17</f>
        <v>3551</v>
      </c>
      <c r="R17" s="97">
        <f>'اليوم الأول'!R17+'اليوم الثاني'!R17+'اليوم الثالث'!R17+'اليوم الرابع'!R17</f>
        <v>73</v>
      </c>
      <c r="S17" s="97">
        <f>'اليوم الأول'!S17+'اليوم الثاني'!S17+'اليوم الثالث'!S17+'اليوم الرابع'!S17</f>
        <v>23</v>
      </c>
      <c r="T17" s="102">
        <v>28</v>
      </c>
      <c r="U17" s="104">
        <v>0</v>
      </c>
      <c r="V17" s="105">
        <v>28</v>
      </c>
    </row>
    <row r="18" spans="1:22" ht="34.5" customHeight="1">
      <c r="A18" s="96" t="s">
        <v>8</v>
      </c>
      <c r="B18" s="97">
        <f>'اليوم الأول'!B18+'اليوم الثاني'!B18+'اليوم الثالث'!B18+'اليوم الرابع'!B18</f>
        <v>4</v>
      </c>
      <c r="C18" s="97">
        <f>'اليوم الأول'!C18+'اليوم الثاني'!C18+'اليوم الثالث'!C18+'اليوم الرابع'!C18</f>
        <v>18</v>
      </c>
      <c r="D18" s="97">
        <f>'اليوم الأول'!D18+'اليوم الثاني'!D18+'اليوم الثالث'!D18+'اليوم الرابع'!D18</f>
        <v>3</v>
      </c>
      <c r="E18" s="102">
        <v>1</v>
      </c>
      <c r="F18" s="103">
        <v>0</v>
      </c>
      <c r="G18" s="104">
        <v>1</v>
      </c>
      <c r="H18" s="97">
        <f>'اليوم الأول'!H18+'اليوم الثاني'!H18+'اليوم الثالث'!H18+'اليوم الرابع'!H18</f>
        <v>479</v>
      </c>
      <c r="I18" s="97">
        <f>'اليوم الأول'!I18+'اليوم الثاني'!I18+'اليوم الثالث'!I18+'اليوم الرابع'!I18</f>
        <v>174</v>
      </c>
      <c r="J18" s="97">
        <f>'اليوم الأول'!J18+'اليوم الثاني'!J18+'اليوم الثالث'!J18+'اليوم الرابع'!J18</f>
        <v>2</v>
      </c>
      <c r="K18" s="97">
        <f>'اليوم الأول'!K18+'اليوم الثاني'!K18+'اليوم الثالث'!K18+'اليوم الرابع'!K18</f>
        <v>2</v>
      </c>
      <c r="L18" s="97">
        <f>'اليوم الأول'!L18+'اليوم الثاني'!L18+'اليوم الثالث'!L18+'اليوم الرابع'!L18</f>
        <v>176</v>
      </c>
      <c r="M18" s="97">
        <f>'اليوم الأول'!M18+'اليوم الثاني'!M18+'اليوم الثالث'!M18+'اليوم الرابع'!M18</f>
        <v>0</v>
      </c>
      <c r="N18" s="97">
        <f>'اليوم الأول'!N18+'اليوم الثاني'!N18+'اليوم الثالث'!N18+'اليوم الرابع'!N18</f>
        <v>720</v>
      </c>
      <c r="O18" s="97">
        <f>'اليوم الأول'!O18+'اليوم الثاني'!O18+'اليوم الثالث'!O18+'اليوم الرابع'!O18</f>
        <v>20</v>
      </c>
      <c r="P18" s="97">
        <f>'اليوم الأول'!P18+'اليوم الثاني'!P18+'اليوم الثالث'!P18+'اليوم الرابع'!P18</f>
        <v>11</v>
      </c>
      <c r="Q18" s="97">
        <f>'اليوم الأول'!Q18+'اليوم الثاني'!Q18+'اليوم الثالث'!Q18+'اليوم الرابع'!Q18</f>
        <v>731</v>
      </c>
      <c r="R18" s="97">
        <f>'اليوم الأول'!R18+'اليوم الثاني'!R18+'اليوم الثالث'!R18+'اليوم الرابع'!R18</f>
        <v>9</v>
      </c>
      <c r="S18" s="97">
        <f>'اليوم الأول'!S18+'اليوم الثاني'!S18+'اليوم الثالث'!S18+'اليوم الرابع'!S18</f>
        <v>39</v>
      </c>
      <c r="T18" s="102">
        <v>4</v>
      </c>
      <c r="U18" s="104">
        <v>0</v>
      </c>
      <c r="V18" s="105">
        <v>4</v>
      </c>
    </row>
    <row r="19" spans="1:22" ht="34.5" customHeight="1">
      <c r="A19" s="96" t="s">
        <v>39</v>
      </c>
      <c r="B19" s="97">
        <f>'اليوم الأول'!B19+'اليوم الثاني'!B19+'اليوم الثالث'!B19+'اليوم الرابع'!B19</f>
        <v>36</v>
      </c>
      <c r="C19" s="97">
        <f>'اليوم الأول'!C19+'اليوم الثاني'!C19+'اليوم الثالث'!C19+'اليوم الرابع'!C19</f>
        <v>126</v>
      </c>
      <c r="D19" s="97">
        <f>'اليوم الأول'!D19+'اليوم الثاني'!D19+'اليوم الثالث'!D19+'اليوم الرابع'!D19</f>
        <v>17</v>
      </c>
      <c r="E19" s="102">
        <v>1</v>
      </c>
      <c r="F19" s="103">
        <v>0</v>
      </c>
      <c r="G19" s="104">
        <v>1</v>
      </c>
      <c r="H19" s="97">
        <f>'اليوم الأول'!H19+'اليوم الثاني'!H19+'اليوم الثالث'!H19+'اليوم الرابع'!H19</f>
        <v>574</v>
      </c>
      <c r="I19" s="97">
        <f>'اليوم الأول'!I19+'اليوم الثاني'!I19+'اليوم الثالث'!I19+'اليوم الرابع'!I19</f>
        <v>167</v>
      </c>
      <c r="J19" s="97">
        <f>'اليوم الأول'!J19+'اليوم الثاني'!J19+'اليوم الثالث'!J19+'اليوم الرابع'!J19</f>
        <v>7</v>
      </c>
      <c r="K19" s="97">
        <f>'اليوم الأول'!K19+'اليوم الثاني'!K19+'اليوم الثالث'!K19+'اليوم الرابع'!K19</f>
        <v>0</v>
      </c>
      <c r="L19" s="97">
        <f>'اليوم الأول'!L19+'اليوم الثاني'!L19+'اليوم الثالث'!L19+'اليوم الرابع'!L19</f>
        <v>167</v>
      </c>
      <c r="M19" s="97">
        <f>'اليوم الأول'!M19+'اليوم الثاني'!M19+'اليوم الثالث'!M19+'اليوم الرابع'!M19</f>
        <v>7</v>
      </c>
      <c r="N19" s="97">
        <f>'اليوم الأول'!N19+'اليوم الثاني'!N19+'اليوم الثالث'!N19+'اليوم الرابع'!N19</f>
        <v>1123</v>
      </c>
      <c r="O19" s="97">
        <f>'اليوم الأول'!O19+'اليوم الثاني'!O19+'اليوم الثالث'!O19+'اليوم الرابع'!O19</f>
        <v>4</v>
      </c>
      <c r="P19" s="97">
        <f>'اليوم الأول'!P19+'اليوم الثاني'!P19+'اليوم الثالث'!P19+'اليوم الرابع'!P19</f>
        <v>0</v>
      </c>
      <c r="Q19" s="97">
        <f>'اليوم الأول'!Q19+'اليوم الثاني'!Q19+'اليوم الثالث'!Q19+'اليوم الرابع'!Q19</f>
        <v>1123</v>
      </c>
      <c r="R19" s="97">
        <f>'اليوم الأول'!R19+'اليوم الثاني'!R19+'اليوم الثالث'!R19+'اليوم الرابع'!R19</f>
        <v>4</v>
      </c>
      <c r="S19" s="97">
        <f>'اليوم الأول'!S19+'اليوم الثاني'!S19+'اليوم الثالث'!S19+'اليوم الرابع'!S19</f>
        <v>113</v>
      </c>
      <c r="T19" s="102">
        <v>4</v>
      </c>
      <c r="U19" s="104">
        <v>0</v>
      </c>
      <c r="V19" s="105">
        <v>4</v>
      </c>
    </row>
    <row r="20" spans="1:22" ht="34.5" customHeight="1">
      <c r="A20" s="96" t="s">
        <v>9</v>
      </c>
      <c r="B20" s="97">
        <f>'اليوم الأول'!B20+'اليوم الثاني'!B20+'اليوم الثالث'!B20+'اليوم الرابع'!B20</f>
        <v>0</v>
      </c>
      <c r="C20" s="97">
        <f>'اليوم الأول'!C20+'اليوم الثاني'!C20+'اليوم الثالث'!C20+'اليوم الرابع'!C20</f>
        <v>0</v>
      </c>
      <c r="D20" s="97">
        <f>'اليوم الأول'!D20+'اليوم الثاني'!D20+'اليوم الثالث'!D20+'اليوم الرابع'!D20</f>
        <v>0</v>
      </c>
      <c r="E20" s="102">
        <v>0</v>
      </c>
      <c r="F20" s="103">
        <v>0</v>
      </c>
      <c r="G20" s="104">
        <v>0</v>
      </c>
      <c r="H20" s="97">
        <f>'اليوم الأول'!H20+'اليوم الثاني'!H20+'اليوم الثالث'!H20+'اليوم الرابع'!H20</f>
        <v>79</v>
      </c>
      <c r="I20" s="97">
        <f>'اليوم الأول'!I20+'اليوم الثاني'!I20+'اليوم الثالث'!I20+'اليوم الرابع'!I20</f>
        <v>47</v>
      </c>
      <c r="J20" s="97">
        <f>'اليوم الأول'!J20+'اليوم الثاني'!J20+'اليوم الثالث'!J20+'اليوم الرابع'!J20</f>
        <v>0</v>
      </c>
      <c r="K20" s="97">
        <f>'اليوم الأول'!K20+'اليوم الثاني'!K20+'اليوم الثالث'!K20+'اليوم الرابع'!K20</f>
        <v>0</v>
      </c>
      <c r="L20" s="97">
        <f>'اليوم الأول'!L20+'اليوم الثاني'!L20+'اليوم الثالث'!L20+'اليوم الرابع'!L20</f>
        <v>47</v>
      </c>
      <c r="M20" s="97">
        <f>'اليوم الأول'!M20+'اليوم الثاني'!M20+'اليوم الثالث'!M20+'اليوم الرابع'!M20</f>
        <v>0</v>
      </c>
      <c r="N20" s="97">
        <f>'اليوم الأول'!N20+'اليوم الثاني'!N20+'اليوم الثالث'!N20+'اليوم الرابع'!N20</f>
        <v>85</v>
      </c>
      <c r="O20" s="97">
        <f>'اليوم الأول'!O20+'اليوم الثاني'!O20+'اليوم الثالث'!O20+'اليوم الرابع'!O20</f>
        <v>0</v>
      </c>
      <c r="P20" s="97">
        <f>'اليوم الأول'!P20+'اليوم الثاني'!P20+'اليوم الثالث'!P20+'اليوم الرابع'!P20</f>
        <v>0</v>
      </c>
      <c r="Q20" s="97">
        <f>'اليوم الأول'!Q20+'اليوم الثاني'!Q20+'اليوم الثالث'!Q20+'اليوم الرابع'!Q20</f>
        <v>85</v>
      </c>
      <c r="R20" s="97">
        <f>'اليوم الأول'!R20+'اليوم الثاني'!R20+'اليوم الثالث'!R20+'اليوم الرابع'!R20</f>
        <v>0</v>
      </c>
      <c r="S20" s="97">
        <f>'اليوم الأول'!S20+'اليوم الثاني'!S20+'اليوم الثالث'!S20+'اليوم الرابع'!S20</f>
        <v>20</v>
      </c>
      <c r="T20" s="102">
        <v>2</v>
      </c>
      <c r="U20" s="104">
        <v>0</v>
      </c>
      <c r="V20" s="105">
        <v>2</v>
      </c>
    </row>
    <row r="21" spans="1:22" ht="34.5" customHeight="1">
      <c r="A21" s="96" t="s">
        <v>10</v>
      </c>
      <c r="B21" s="97">
        <f>'اليوم الأول'!B21+'اليوم الثاني'!B21+'اليوم الثالث'!B21+'اليوم الرابع'!B21</f>
        <v>0</v>
      </c>
      <c r="C21" s="97">
        <f>'اليوم الأول'!C21+'اليوم الثاني'!C21+'اليوم الثالث'!C21+'اليوم الرابع'!C21</f>
        <v>0</v>
      </c>
      <c r="D21" s="97">
        <f>'اليوم الأول'!D21+'اليوم الثاني'!D21+'اليوم الثالث'!D21+'اليوم الرابع'!D21</f>
        <v>0</v>
      </c>
      <c r="E21" s="102">
        <v>1</v>
      </c>
      <c r="F21" s="103">
        <v>0</v>
      </c>
      <c r="G21" s="104">
        <v>1</v>
      </c>
      <c r="H21" s="97">
        <f>'اليوم الأول'!H21+'اليوم الثاني'!H21+'اليوم الثالث'!H21+'اليوم الرابع'!H21</f>
        <v>328</v>
      </c>
      <c r="I21" s="97">
        <f>'اليوم الأول'!I21+'اليوم الثاني'!I21+'اليوم الثالث'!I21+'اليوم الرابع'!I21</f>
        <v>123</v>
      </c>
      <c r="J21" s="97">
        <f>'اليوم الأول'!J21+'اليوم الثاني'!J21+'اليوم الثالث'!J21+'اليوم الرابع'!J21</f>
        <v>5</v>
      </c>
      <c r="K21" s="97">
        <f>'اليوم الأول'!K21+'اليوم الثاني'!K21+'اليوم الثالث'!K21+'اليوم الرابع'!K21</f>
        <v>0</v>
      </c>
      <c r="L21" s="97">
        <f>'اليوم الأول'!L21+'اليوم الثاني'!L21+'اليوم الثالث'!L21+'اليوم الرابع'!L21</f>
        <v>123</v>
      </c>
      <c r="M21" s="97">
        <f>'اليوم الأول'!M21+'اليوم الثاني'!M21+'اليوم الثالث'!M21+'اليوم الرابع'!M21</f>
        <v>5</v>
      </c>
      <c r="N21" s="97">
        <f>'اليوم الأول'!N21+'اليوم الثاني'!N21+'اليوم الثالث'!N21+'اليوم الرابع'!N21</f>
        <v>459</v>
      </c>
      <c r="O21" s="97">
        <f>'اليوم الأول'!O21+'اليوم الثاني'!O21+'اليوم الثالث'!O21+'اليوم الرابع'!O21</f>
        <v>8</v>
      </c>
      <c r="P21" s="97">
        <f>'اليوم الأول'!P21+'اليوم الثاني'!P21+'اليوم الثالث'!P21+'اليوم الرابع'!P21</f>
        <v>0</v>
      </c>
      <c r="Q21" s="97">
        <f>'اليوم الأول'!Q21+'اليوم الثاني'!Q21+'اليوم الثالث'!Q21+'اليوم الرابع'!Q21</f>
        <v>459</v>
      </c>
      <c r="R21" s="97">
        <f>'اليوم الأول'!R21+'اليوم الثاني'!R21+'اليوم الثالث'!R21+'اليوم الرابع'!R21</f>
        <v>8</v>
      </c>
      <c r="S21" s="97">
        <f>'اليوم الأول'!S21+'اليوم الثاني'!S21+'اليوم الثالث'!S21+'اليوم الرابع'!S21</f>
        <v>17</v>
      </c>
      <c r="T21" s="102">
        <v>2</v>
      </c>
      <c r="U21" s="104">
        <v>0</v>
      </c>
      <c r="V21" s="105">
        <v>2</v>
      </c>
    </row>
    <row r="22" spans="1:22" ht="34.5" customHeight="1">
      <c r="A22" s="96" t="s">
        <v>11</v>
      </c>
      <c r="B22" s="97">
        <f>'اليوم الأول'!B22+'اليوم الثاني'!B22+'اليوم الثالث'!B22+'اليوم الرابع'!B22</f>
        <v>0</v>
      </c>
      <c r="C22" s="97">
        <f>'اليوم الأول'!C22+'اليوم الثاني'!C22+'اليوم الثالث'!C22+'اليوم الرابع'!C22</f>
        <v>0</v>
      </c>
      <c r="D22" s="97">
        <f>'اليوم الأول'!D22+'اليوم الثاني'!D22+'اليوم الثالث'!D22+'اليوم الرابع'!D22</f>
        <v>0</v>
      </c>
      <c r="E22" s="102">
        <v>0</v>
      </c>
      <c r="F22" s="103">
        <v>0</v>
      </c>
      <c r="G22" s="104">
        <v>0</v>
      </c>
      <c r="H22" s="97">
        <f>'اليوم الأول'!H22+'اليوم الثاني'!H22+'اليوم الثالث'!H22+'اليوم الرابع'!H22</f>
        <v>95</v>
      </c>
      <c r="I22" s="97">
        <f>'اليوم الأول'!I22+'اليوم الثاني'!I22+'اليوم الثالث'!I22+'اليوم الرابع'!I22</f>
        <v>29</v>
      </c>
      <c r="J22" s="97">
        <f>'اليوم الأول'!J22+'اليوم الثاني'!J22+'اليوم الثالث'!J22+'اليوم الرابع'!J22</f>
        <v>6</v>
      </c>
      <c r="K22" s="97">
        <f>'اليوم الأول'!K22+'اليوم الثاني'!K22+'اليوم الثالث'!K22+'اليوم الرابع'!K22</f>
        <v>0</v>
      </c>
      <c r="L22" s="97">
        <f>'اليوم الأول'!L22+'اليوم الثاني'!L22+'اليوم الثالث'!L22+'اليوم الرابع'!L22</f>
        <v>29</v>
      </c>
      <c r="M22" s="97">
        <f>'اليوم الأول'!M22+'اليوم الثاني'!M22+'اليوم الثالث'!M22+'اليوم الرابع'!M22</f>
        <v>6</v>
      </c>
      <c r="N22" s="97">
        <f>'اليوم الأول'!N22+'اليوم الثاني'!N22+'اليوم الثالث'!N22+'اليوم الرابع'!N22</f>
        <v>121</v>
      </c>
      <c r="O22" s="97">
        <f>'اليوم الأول'!O22+'اليوم الثاني'!O22+'اليوم الثالث'!O22+'اليوم الرابع'!O22</f>
        <v>14</v>
      </c>
      <c r="P22" s="97">
        <f>'اليوم الأول'!P22+'اليوم الثاني'!P22+'اليوم الثالث'!P22+'اليوم الرابع'!P22</f>
        <v>0</v>
      </c>
      <c r="Q22" s="97">
        <f>'اليوم الأول'!Q22+'اليوم الثاني'!Q22+'اليوم الثالث'!Q22+'اليوم الرابع'!Q22</f>
        <v>121</v>
      </c>
      <c r="R22" s="97">
        <f>'اليوم الأول'!R22+'اليوم الثاني'!R22+'اليوم الثالث'!R22+'اليوم الرابع'!R22</f>
        <v>14</v>
      </c>
      <c r="S22" s="97">
        <f>'اليوم الأول'!S22+'اليوم الثاني'!S22+'اليوم الثالث'!S22+'اليوم الرابع'!S22</f>
        <v>0</v>
      </c>
      <c r="T22" s="102">
        <v>2</v>
      </c>
      <c r="U22" s="104">
        <v>0</v>
      </c>
      <c r="V22" s="105">
        <v>2</v>
      </c>
    </row>
    <row r="23" spans="1:22" ht="34.5" customHeight="1" thickBot="1">
      <c r="A23" s="96" t="s">
        <v>12</v>
      </c>
      <c r="B23" s="97">
        <f>'اليوم الأول'!B23+'اليوم الثاني'!B23+'اليوم الثالث'!B23+'اليوم الرابع'!B23</f>
        <v>0</v>
      </c>
      <c r="C23" s="97">
        <f>'اليوم الأول'!C23+'اليوم الثاني'!C23+'اليوم الثالث'!C23+'اليوم الرابع'!C23</f>
        <v>0</v>
      </c>
      <c r="D23" s="97">
        <f>'اليوم الأول'!D23+'اليوم الثاني'!D23+'اليوم الثالث'!D23+'اليوم الرابع'!D23</f>
        <v>0</v>
      </c>
      <c r="E23" s="106">
        <v>0</v>
      </c>
      <c r="F23" s="107">
        <v>0</v>
      </c>
      <c r="G23" s="108">
        <v>0</v>
      </c>
      <c r="H23" s="97">
        <f>'اليوم الأول'!H23+'اليوم الثاني'!H23+'اليوم الثالث'!H23+'اليوم الرابع'!H23</f>
        <v>73</v>
      </c>
      <c r="I23" s="97">
        <f>'اليوم الأول'!I23+'اليوم الثاني'!I23+'اليوم الثالث'!I23+'اليوم الرابع'!I23</f>
        <v>50</v>
      </c>
      <c r="J23" s="97">
        <f>'اليوم الأول'!J23+'اليوم الثاني'!J23+'اليوم الثالث'!J23+'اليوم الرابع'!J23</f>
        <v>0</v>
      </c>
      <c r="K23" s="97">
        <f>'اليوم الأول'!K23+'اليوم الثاني'!K23+'اليوم الثالث'!K23+'اليوم الرابع'!K23</f>
        <v>0</v>
      </c>
      <c r="L23" s="97">
        <f>'اليوم الأول'!L23+'اليوم الثاني'!L23+'اليوم الثالث'!L23+'اليوم الرابع'!L23</f>
        <v>50</v>
      </c>
      <c r="M23" s="97">
        <f>'اليوم الأول'!M23+'اليوم الثاني'!M23+'اليوم الثالث'!M23+'اليوم الرابع'!M23</f>
        <v>0</v>
      </c>
      <c r="N23" s="97">
        <f>'اليوم الأول'!N23+'اليوم الثاني'!N23+'اليوم الثالث'!N23+'اليوم الرابع'!N23</f>
        <v>183</v>
      </c>
      <c r="O23" s="97">
        <f>'اليوم الأول'!O23+'اليوم الثاني'!O23+'اليوم الثالث'!O23+'اليوم الرابع'!O23</f>
        <v>5</v>
      </c>
      <c r="P23" s="97">
        <f>'اليوم الأول'!P23+'اليوم الثاني'!P23+'اليوم الثالث'!P23+'اليوم الرابع'!P23</f>
        <v>0</v>
      </c>
      <c r="Q23" s="97">
        <f>'اليوم الأول'!Q23+'اليوم الثاني'!Q23+'اليوم الثالث'!Q23+'اليوم الرابع'!Q23</f>
        <v>183</v>
      </c>
      <c r="R23" s="97">
        <f>'اليوم الأول'!R23+'اليوم الثاني'!R23+'اليوم الثالث'!R23+'اليوم الرابع'!R23</f>
        <v>5</v>
      </c>
      <c r="S23" s="97">
        <f>'اليوم الأول'!S23+'اليوم الثاني'!S23+'اليوم الثالث'!S23+'اليوم الرابع'!S23</f>
        <v>12</v>
      </c>
      <c r="T23" s="106">
        <v>2</v>
      </c>
      <c r="U23" s="108">
        <v>0</v>
      </c>
      <c r="V23" s="109">
        <v>2</v>
      </c>
    </row>
    <row r="24" spans="1:22" ht="34.5" customHeight="1" thickBot="1">
      <c r="A24" s="94" t="s">
        <v>34</v>
      </c>
      <c r="B24" s="110">
        <f aca="true" t="shared" si="0" ref="B24:V24">SUM(B10:B23)</f>
        <v>406</v>
      </c>
      <c r="C24" s="111">
        <f t="shared" si="0"/>
        <v>1190</v>
      </c>
      <c r="D24" s="112">
        <f t="shared" si="0"/>
        <v>41</v>
      </c>
      <c r="E24" s="113">
        <f t="shared" si="0"/>
        <v>9</v>
      </c>
      <c r="F24" s="114">
        <f t="shared" si="0"/>
        <v>0</v>
      </c>
      <c r="G24" s="115">
        <f t="shared" si="0"/>
        <v>9</v>
      </c>
      <c r="H24" s="116">
        <f t="shared" si="0"/>
        <v>43221</v>
      </c>
      <c r="I24" s="117">
        <f t="shared" si="0"/>
        <v>13211</v>
      </c>
      <c r="J24" s="114">
        <f t="shared" si="0"/>
        <v>723</v>
      </c>
      <c r="K24" s="114">
        <f t="shared" si="0"/>
        <v>142</v>
      </c>
      <c r="L24" s="114">
        <f t="shared" si="0"/>
        <v>13353</v>
      </c>
      <c r="M24" s="118">
        <f t="shared" si="0"/>
        <v>583</v>
      </c>
      <c r="N24" s="113">
        <f t="shared" si="0"/>
        <v>52022</v>
      </c>
      <c r="O24" s="114">
        <f t="shared" si="0"/>
        <v>2409</v>
      </c>
      <c r="P24" s="114">
        <f t="shared" si="0"/>
        <v>840</v>
      </c>
      <c r="Q24" s="114">
        <f t="shared" si="0"/>
        <v>52862</v>
      </c>
      <c r="R24" s="114">
        <f t="shared" si="0"/>
        <v>1569</v>
      </c>
      <c r="S24" s="114">
        <f t="shared" si="0"/>
        <v>515</v>
      </c>
      <c r="T24" s="114">
        <f t="shared" si="0"/>
        <v>286</v>
      </c>
      <c r="U24" s="115">
        <f t="shared" si="0"/>
        <v>0</v>
      </c>
      <c r="V24" s="119">
        <f t="shared" si="0"/>
        <v>286</v>
      </c>
    </row>
    <row r="25" spans="1:22" ht="25.5" thickTop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</row>
  </sheetData>
  <mergeCells count="15">
    <mergeCell ref="E7:G8"/>
    <mergeCell ref="H7:V7"/>
    <mergeCell ref="H8:H9"/>
    <mergeCell ref="I8:M8"/>
    <mergeCell ref="N8:R8"/>
    <mergeCell ref="S8:S9"/>
    <mergeCell ref="A1:V1"/>
    <mergeCell ref="A2:V2"/>
    <mergeCell ref="A3:V3"/>
    <mergeCell ref="A4:V4"/>
    <mergeCell ref="T8:V8"/>
    <mergeCell ref="A5:J5"/>
    <mergeCell ref="N5:P5"/>
    <mergeCell ref="Q5:S5"/>
    <mergeCell ref="B7:D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  <rowBreaks count="1" manualBreakCount="1">
    <brk id="16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جعفر بن عبيداللاه</dc:creator>
  <cp:keywords/>
  <dc:description/>
  <cp:lastModifiedBy>Sayun EPI</cp:lastModifiedBy>
  <cp:lastPrinted>2005-08-25T06:06:43Z</cp:lastPrinted>
  <dcterms:created xsi:type="dcterms:W3CDTF">2005-06-30T06:11:59Z</dcterms:created>
  <dcterms:modified xsi:type="dcterms:W3CDTF">2006-05-16T05:55:14Z</dcterms:modified>
  <cp:category/>
  <cp:version/>
  <cp:contentType/>
  <cp:contentStatus/>
</cp:coreProperties>
</file>